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31. 매뉴얼 작성\190903-세부이행지침 개정\비산배출시설 신고서 및 변경신고서 등 작성양식\"/>
    </mc:Choice>
  </mc:AlternateContent>
  <bookViews>
    <workbookView xWindow="0" yWindow="0" windowWidth="23040" windowHeight="9180" tabRatio="863"/>
  </bookViews>
  <sheets>
    <sheet name="1. 방지시설 총탄화수소 측정결과" sheetId="22" r:id="rId1"/>
    <sheet name="1.1 측정장비 교정일지" sheetId="25" r:id="rId2"/>
    <sheet name="2. 비산누출시설 누출점검 결과" sheetId="14" r:id="rId3"/>
    <sheet name="2.1 측정장비 교정일지" sheetId="26" r:id="rId4"/>
    <sheet name="3. 비산먼지(원료야적장)" sheetId="23" r:id="rId5"/>
    <sheet name="4. 비산먼지(소결로)" sheetId="24" r:id="rId6"/>
    <sheet name="5. 불투명도(코크스로)" sheetId="28" r:id="rId7"/>
    <sheet name="6. 불투명도(용광로, 전로, 전기로)" sheetId="29" r:id="rId8"/>
  </sheets>
  <definedNames>
    <definedName name="HTML_CodePage" hidden="1">949</definedName>
    <definedName name="HTML_Control" localSheetId="0" hidden="1">{"'연습'!$A$2:$O$28"}</definedName>
    <definedName name="HTML_Control" localSheetId="1" hidden="1">{"'연습'!$A$2:$O$28"}</definedName>
    <definedName name="HTML_Control" localSheetId="3" hidden="1">{"'연습'!$A$2:$O$28"}</definedName>
    <definedName name="HTML_Control" localSheetId="4" hidden="1">{"'연습'!$A$2:$O$28"}</definedName>
    <definedName name="HTML_Control" localSheetId="5" hidden="1">{"'연습'!$A$2:$O$28"}</definedName>
    <definedName name="HTML_Control" hidden="1">{"'연습'!$A$2:$O$28"}</definedName>
    <definedName name="HTML_Description" hidden="1">""</definedName>
    <definedName name="HTML_Email" hidden="1">""</definedName>
    <definedName name="HTML_Header" hidden="1">"대기시료채취표"</definedName>
    <definedName name="HTML_LastUpdate" hidden="1">"00-02-15"</definedName>
    <definedName name="HTML_LineAfter" hidden="1">FALSE</definedName>
    <definedName name="HTML_LineBefore" hidden="1">FALSE</definedName>
    <definedName name="HTML_Name" hidden="1">"유재천"</definedName>
    <definedName name="HTML_OBDlg2" hidden="1">TRUE</definedName>
    <definedName name="HTML_OBDlg4" hidden="1">TRUE</definedName>
    <definedName name="HTML_OS" hidden="1">0</definedName>
    <definedName name="HTML_PathFile" hidden="1">"C:\업무화일\다이옥신\용역등\99다이옥신실태조사\대기시료채취표.htm"</definedName>
    <definedName name="HTML_Title" hidden="1">"대기시료채취표"</definedName>
    <definedName name="_xlnm.Print_Area" localSheetId="1">'1.1 측정장비 교정일지'!$A$1:$N$34</definedName>
    <definedName name="_xlnm.Print_Area" localSheetId="3">'2.1 측정장비 교정일지'!$A$1:$N$35</definedName>
    <definedName name="_xlnm.Print_Area" localSheetId="4">'3. 비산먼지(원료야적장)'!$A$1:$T$21</definedName>
    <definedName name="_xlnm.Print_Area" localSheetId="5">'4. 비산먼지(소결로)'!$A$1:$T$17</definedName>
    <definedName name="_xlnm.Print_Area" localSheetId="6">'5. 불투명도(코크스로)'!#REF!</definedName>
    <definedName name="_xlnm.Print_Area" localSheetId="7">'6. 불투명도(용광로, 전로, 전기로)'!#REF!</definedName>
    <definedName name="가음정동" localSheetId="0" hidden="1">{"'연습'!$A$2:$O$28"}</definedName>
    <definedName name="가음정동" localSheetId="1" hidden="1">{"'연습'!$A$2:$O$28"}</definedName>
    <definedName name="가음정동" localSheetId="3" hidden="1">{"'연습'!$A$2:$O$28"}</definedName>
    <definedName name="가음정동" localSheetId="4" hidden="1">{"'연습'!$A$2:$O$28"}</definedName>
    <definedName name="가음정동" localSheetId="5" hidden="1">{"'연습'!$A$2:$O$28"}</definedName>
    <definedName name="가음정동" hidden="1">{"'연습'!$A$2:$O$28"}</definedName>
    <definedName name="만석" localSheetId="0" hidden="1">{"'연습'!$A$2:$O$28"}</definedName>
    <definedName name="만석" localSheetId="1" hidden="1">{"'연습'!$A$2:$O$28"}</definedName>
    <definedName name="만석" localSheetId="3" hidden="1">{"'연습'!$A$2:$O$28"}</definedName>
    <definedName name="만석" localSheetId="4" hidden="1">{"'연습'!$A$2:$O$28"}</definedName>
    <definedName name="만석" localSheetId="5" hidden="1">{"'연습'!$A$2:$O$28"}</definedName>
    <definedName name="만석" hidden="1">{"'연습'!$A$2:$O$28"}</definedName>
    <definedName name="분석의뢰서" localSheetId="0" hidden="1">{"'연습'!$A$2:$O$28"}</definedName>
    <definedName name="분석의뢰서" localSheetId="1" hidden="1">{"'연습'!$A$2:$O$28"}</definedName>
    <definedName name="분석의뢰서" localSheetId="3" hidden="1">{"'연습'!$A$2:$O$28"}</definedName>
    <definedName name="분석의뢰서" localSheetId="4" hidden="1">{"'연습'!$A$2:$O$28"}</definedName>
    <definedName name="분석의뢰서" localSheetId="5" hidden="1">{"'연습'!$A$2:$O$28"}</definedName>
    <definedName name="분석의뢰서" hidden="1">{"'연습'!$A$2:$O$28"}</definedName>
    <definedName name="석남동" localSheetId="0" hidden="1">{"'연습'!$A$2:$O$28"}</definedName>
    <definedName name="석남동" localSheetId="1" hidden="1">{"'연습'!$A$2:$O$28"}</definedName>
    <definedName name="석남동" localSheetId="3" hidden="1">{"'연습'!$A$2:$O$28"}</definedName>
    <definedName name="석남동" localSheetId="4" hidden="1">{"'연습'!$A$2:$O$28"}</definedName>
    <definedName name="석남동" localSheetId="5" hidden="1">{"'연습'!$A$2:$O$28"}</definedName>
    <definedName name="석남동" hidden="1">{"'연습'!$A$2:$O$28"}</definedName>
    <definedName name="인천만석동" localSheetId="0" hidden="1">{"'연습'!$A$2:$O$28"}</definedName>
    <definedName name="인천만석동" localSheetId="1" hidden="1">{"'연습'!$A$2:$O$28"}</definedName>
    <definedName name="인천만석동" localSheetId="3" hidden="1">{"'연습'!$A$2:$O$28"}</definedName>
    <definedName name="인천만석동" localSheetId="4" hidden="1">{"'연습'!$A$2:$O$28"}</definedName>
    <definedName name="인천만석동" localSheetId="5" hidden="1">{"'연습'!$A$2:$O$28"}</definedName>
    <definedName name="인천만석동" hidden="1">{"'연습'!$A$2:$O$28"}</definedName>
    <definedName name="인천부평" localSheetId="0" hidden="1">{"'연습'!$A$2:$O$28"}</definedName>
    <definedName name="인천부평" localSheetId="1" hidden="1">{"'연습'!$A$2:$O$28"}</definedName>
    <definedName name="인천부평" localSheetId="3" hidden="1">{"'연습'!$A$2:$O$28"}</definedName>
    <definedName name="인천부평" localSheetId="4" hidden="1">{"'연습'!$A$2:$O$28"}</definedName>
    <definedName name="인천부평" localSheetId="5" hidden="1">{"'연습'!$A$2:$O$28"}</definedName>
    <definedName name="인천부평" hidden="1">{"'연습'!$A$2:$O$28"}</definedName>
    <definedName name="인천석남동" localSheetId="0" hidden="1">{"'연습'!$A$2:$O$28"}</definedName>
    <definedName name="인천석남동" localSheetId="1" hidden="1">{"'연습'!$A$2:$O$28"}</definedName>
    <definedName name="인천석남동" localSheetId="3" hidden="1">{"'연습'!$A$2:$O$28"}</definedName>
    <definedName name="인천석남동" localSheetId="4" hidden="1">{"'연습'!$A$2:$O$28"}</definedName>
    <definedName name="인천석남동" localSheetId="5" hidden="1">{"'연습'!$A$2:$O$28"}</definedName>
    <definedName name="인천석남동" hidden="1">{"'연습'!$A$2:$O$28"}</definedName>
    <definedName name="창원" localSheetId="0" hidden="1">{"'연습'!$A$2:$O$28"}</definedName>
    <definedName name="창원" localSheetId="1" hidden="1">{"'연습'!$A$2:$O$28"}</definedName>
    <definedName name="창원" localSheetId="3" hidden="1">{"'연습'!$A$2:$O$28"}</definedName>
    <definedName name="창원" localSheetId="4" hidden="1">{"'연습'!$A$2:$O$28"}</definedName>
    <definedName name="창원" localSheetId="5" hidden="1">{"'연습'!$A$2:$O$28"}</definedName>
    <definedName name="창원" hidden="1">{"'연습'!$A$2:$O$28"}</definedName>
    <definedName name="청주" localSheetId="0" hidden="1">{"'연습'!$A$2:$O$28"}</definedName>
    <definedName name="청주" localSheetId="1" hidden="1">{"'연습'!$A$2:$O$28"}</definedName>
    <definedName name="청주" localSheetId="3" hidden="1">{"'연습'!$A$2:$O$28"}</definedName>
    <definedName name="청주" localSheetId="4" hidden="1">{"'연습'!$A$2:$O$28"}</definedName>
    <definedName name="청주" localSheetId="5" hidden="1">{"'연습'!$A$2:$O$28"}</definedName>
    <definedName name="청주" hidden="1">{"'연습'!$A$2:$O$28"}</definedName>
    <definedName name="포항" localSheetId="0" hidden="1">{"'연습'!$A$2:$O$28"}</definedName>
    <definedName name="포항" localSheetId="1" hidden="1">{"'연습'!$A$2:$O$28"}</definedName>
    <definedName name="포항" localSheetId="3" hidden="1">{"'연습'!$A$2:$O$28"}</definedName>
    <definedName name="포항" localSheetId="4" hidden="1">{"'연습'!$A$2:$O$28"}</definedName>
    <definedName name="포항" localSheetId="5" hidden="1">{"'연습'!$A$2:$O$28"}</definedName>
    <definedName name="포항" hidden="1">{"'연습'!$A$2:$O$28"}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26" i="29" l="1"/>
  <c r="V26" i="29"/>
  <c r="R26" i="29"/>
  <c r="P26" i="29"/>
  <c r="L26" i="29"/>
  <c r="J26" i="29"/>
  <c r="F26" i="29"/>
  <c r="D26" i="29"/>
  <c r="X25" i="29"/>
  <c r="V25" i="29"/>
  <c r="R25" i="29"/>
  <c r="P25" i="29"/>
  <c r="L25" i="29"/>
  <c r="J25" i="29"/>
  <c r="F25" i="29"/>
  <c r="D25" i="29"/>
  <c r="X24" i="29"/>
  <c r="V24" i="29"/>
  <c r="R24" i="29"/>
  <c r="P24" i="29"/>
  <c r="L24" i="29"/>
  <c r="J24" i="29"/>
  <c r="F24" i="29"/>
  <c r="D24" i="29"/>
  <c r="X23" i="29"/>
  <c r="V23" i="29"/>
  <c r="R23" i="29"/>
  <c r="P23" i="29"/>
  <c r="L23" i="29"/>
  <c r="J23" i="29"/>
  <c r="F23" i="29"/>
  <c r="D23" i="29"/>
  <c r="X22" i="29"/>
  <c r="V22" i="29"/>
  <c r="R22" i="29"/>
  <c r="P22" i="29"/>
  <c r="L22" i="29"/>
  <c r="J22" i="29"/>
  <c r="F22" i="29"/>
  <c r="D22" i="29"/>
  <c r="X21" i="29"/>
  <c r="V21" i="29"/>
  <c r="R21" i="29"/>
  <c r="P21" i="29"/>
  <c r="L21" i="29"/>
  <c r="J21" i="29"/>
  <c r="F21" i="29"/>
  <c r="D21" i="29"/>
  <c r="X20" i="29"/>
  <c r="V20" i="29"/>
  <c r="R20" i="29"/>
  <c r="P20" i="29"/>
  <c r="L20" i="29"/>
  <c r="J20" i="29"/>
  <c r="F20" i="29"/>
  <c r="D20" i="29"/>
  <c r="X19" i="29"/>
  <c r="V19" i="29"/>
  <c r="R19" i="29"/>
  <c r="P19" i="29"/>
  <c r="L19" i="29"/>
  <c r="J19" i="29"/>
  <c r="F19" i="29"/>
  <c r="D19" i="29"/>
  <c r="X18" i="29"/>
  <c r="V18" i="29"/>
  <c r="R18" i="29"/>
  <c r="P18" i="29"/>
  <c r="L18" i="29"/>
  <c r="J18" i="29"/>
  <c r="F18" i="29"/>
  <c r="D18" i="29"/>
  <c r="X17" i="29"/>
  <c r="V17" i="29"/>
  <c r="R17" i="29"/>
  <c r="P17" i="29"/>
  <c r="L17" i="29"/>
  <c r="J17" i="29"/>
  <c r="F17" i="29"/>
  <c r="D17" i="29"/>
  <c r="X16" i="29"/>
  <c r="V16" i="29"/>
  <c r="R16" i="29"/>
  <c r="P16" i="29"/>
  <c r="L16" i="29"/>
  <c r="J16" i="29"/>
  <c r="F16" i="29"/>
  <c r="D16" i="29"/>
  <c r="X15" i="29"/>
  <c r="V15" i="29"/>
  <c r="R15" i="29"/>
  <c r="P15" i="29"/>
  <c r="L15" i="29"/>
  <c r="J15" i="29"/>
  <c r="F15" i="29"/>
  <c r="D15" i="29"/>
  <c r="X14" i="29"/>
  <c r="V14" i="29"/>
  <c r="R14" i="29"/>
  <c r="P14" i="29"/>
  <c r="L14" i="29"/>
  <c r="J14" i="29"/>
  <c r="F14" i="29"/>
  <c r="D14" i="29"/>
  <c r="X13" i="29"/>
  <c r="V13" i="29"/>
  <c r="R13" i="29"/>
  <c r="P13" i="29"/>
  <c r="L13" i="29"/>
  <c r="J13" i="29"/>
  <c r="F13" i="29"/>
  <c r="D13" i="29"/>
  <c r="X12" i="29"/>
  <c r="V12" i="29"/>
  <c r="R12" i="29"/>
  <c r="P12" i="29"/>
  <c r="L12" i="29"/>
  <c r="J12" i="29"/>
  <c r="F12" i="29"/>
  <c r="D12" i="29"/>
  <c r="D8" i="29" s="1"/>
  <c r="X53" i="28"/>
  <c r="V53" i="28"/>
  <c r="R53" i="28"/>
  <c r="P53" i="28"/>
  <c r="L53" i="28"/>
  <c r="J53" i="28"/>
  <c r="F53" i="28"/>
  <c r="D53" i="28"/>
  <c r="X52" i="28"/>
  <c r="V52" i="28"/>
  <c r="R52" i="28"/>
  <c r="P52" i="28"/>
  <c r="L52" i="28"/>
  <c r="J52" i="28"/>
  <c r="F52" i="28"/>
  <c r="D52" i="28"/>
  <c r="X51" i="28"/>
  <c r="V51" i="28"/>
  <c r="R51" i="28"/>
  <c r="P51" i="28"/>
  <c r="L51" i="28"/>
  <c r="J51" i="28"/>
  <c r="F51" i="28"/>
  <c r="D51" i="28"/>
  <c r="X50" i="28"/>
  <c r="V50" i="28"/>
  <c r="R50" i="28"/>
  <c r="P50" i="28"/>
  <c r="L50" i="28"/>
  <c r="J50" i="28"/>
  <c r="F50" i="28"/>
  <c r="D50" i="28"/>
  <c r="X49" i="28"/>
  <c r="V49" i="28"/>
  <c r="R49" i="28"/>
  <c r="P49" i="28"/>
  <c r="L49" i="28"/>
  <c r="J49" i="28"/>
  <c r="F49" i="28"/>
  <c r="D49" i="28"/>
  <c r="X48" i="28"/>
  <c r="V48" i="28"/>
  <c r="R48" i="28"/>
  <c r="P48" i="28"/>
  <c r="L48" i="28"/>
  <c r="J48" i="28"/>
  <c r="F48" i="28"/>
  <c r="D48" i="28"/>
  <c r="X47" i="28"/>
  <c r="V47" i="28"/>
  <c r="R47" i="28"/>
  <c r="P47" i="28"/>
  <c r="L47" i="28"/>
  <c r="J47" i="28"/>
  <c r="F47" i="28"/>
  <c r="D47" i="28"/>
  <c r="X46" i="28"/>
  <c r="V46" i="28"/>
  <c r="R46" i="28"/>
  <c r="P46" i="28"/>
  <c r="L46" i="28"/>
  <c r="J46" i="28"/>
  <c r="F46" i="28"/>
  <c r="D46" i="28"/>
  <c r="X45" i="28"/>
  <c r="V45" i="28"/>
  <c r="R45" i="28"/>
  <c r="P45" i="28"/>
  <c r="L45" i="28"/>
  <c r="J45" i="28"/>
  <c r="F45" i="28"/>
  <c r="D45" i="28"/>
  <c r="X44" i="28"/>
  <c r="V44" i="28"/>
  <c r="R44" i="28"/>
  <c r="P44" i="28"/>
  <c r="L44" i="28"/>
  <c r="J44" i="28"/>
  <c r="F44" i="28"/>
  <c r="D44" i="28"/>
  <c r="X43" i="28"/>
  <c r="V43" i="28"/>
  <c r="R43" i="28"/>
  <c r="P43" i="28"/>
  <c r="L43" i="28"/>
  <c r="J43" i="28"/>
  <c r="F43" i="28"/>
  <c r="D43" i="28"/>
  <c r="X42" i="28"/>
  <c r="V42" i="28"/>
  <c r="R42" i="28"/>
  <c r="P42" i="28"/>
  <c r="L42" i="28"/>
  <c r="J42" i="28"/>
  <c r="F42" i="28"/>
  <c r="D42" i="28"/>
  <c r="X41" i="28"/>
  <c r="V41" i="28"/>
  <c r="R41" i="28"/>
  <c r="P41" i="28"/>
  <c r="L41" i="28"/>
  <c r="J41" i="28"/>
  <c r="F41" i="28"/>
  <c r="D41" i="28"/>
  <c r="X40" i="28"/>
  <c r="V40" i="28"/>
  <c r="R40" i="28"/>
  <c r="P40" i="28"/>
  <c r="L40" i="28"/>
  <c r="J40" i="28"/>
  <c r="F40" i="28"/>
  <c r="D40" i="28"/>
  <c r="X39" i="28"/>
  <c r="V39" i="28"/>
  <c r="R39" i="28"/>
  <c r="P39" i="28"/>
  <c r="L39" i="28"/>
  <c r="J39" i="28"/>
  <c r="F39" i="28"/>
  <c r="D39" i="28"/>
  <c r="X26" i="28"/>
  <c r="V26" i="28"/>
  <c r="R26" i="28"/>
  <c r="P26" i="28"/>
  <c r="L26" i="28"/>
  <c r="J26" i="28"/>
  <c r="F26" i="28"/>
  <c r="D26" i="28"/>
  <c r="X25" i="28"/>
  <c r="V25" i="28"/>
  <c r="R25" i="28"/>
  <c r="P25" i="28"/>
  <c r="L25" i="28"/>
  <c r="J25" i="28"/>
  <c r="F25" i="28"/>
  <c r="D25" i="28"/>
  <c r="X24" i="28"/>
  <c r="V24" i="28"/>
  <c r="R24" i="28"/>
  <c r="P24" i="28"/>
  <c r="L24" i="28"/>
  <c r="J24" i="28"/>
  <c r="F24" i="28"/>
  <c r="D24" i="28"/>
  <c r="X23" i="28"/>
  <c r="V23" i="28"/>
  <c r="R23" i="28"/>
  <c r="P23" i="28"/>
  <c r="L23" i="28"/>
  <c r="J23" i="28"/>
  <c r="F23" i="28"/>
  <c r="D23" i="28"/>
  <c r="X22" i="28"/>
  <c r="V22" i="28"/>
  <c r="R22" i="28"/>
  <c r="P22" i="28"/>
  <c r="L22" i="28"/>
  <c r="J22" i="28"/>
  <c r="F22" i="28"/>
  <c r="D22" i="28"/>
  <c r="X21" i="28"/>
  <c r="V21" i="28"/>
  <c r="R21" i="28"/>
  <c r="P21" i="28"/>
  <c r="L21" i="28"/>
  <c r="J21" i="28"/>
  <c r="F21" i="28"/>
  <c r="D21" i="28"/>
  <c r="X20" i="28"/>
  <c r="V20" i="28"/>
  <c r="R20" i="28"/>
  <c r="P20" i="28"/>
  <c r="L20" i="28"/>
  <c r="J20" i="28"/>
  <c r="F20" i="28"/>
  <c r="D20" i="28"/>
  <c r="X19" i="28"/>
  <c r="V19" i="28"/>
  <c r="R19" i="28"/>
  <c r="P19" i="28"/>
  <c r="L19" i="28"/>
  <c r="J19" i="28"/>
  <c r="F19" i="28"/>
  <c r="D19" i="28"/>
  <c r="X18" i="28"/>
  <c r="V18" i="28"/>
  <c r="R18" i="28"/>
  <c r="P18" i="28"/>
  <c r="L18" i="28"/>
  <c r="J18" i="28"/>
  <c r="F18" i="28"/>
  <c r="D18" i="28"/>
  <c r="X17" i="28"/>
  <c r="V17" i="28"/>
  <c r="R17" i="28"/>
  <c r="P17" i="28"/>
  <c r="L17" i="28"/>
  <c r="J17" i="28"/>
  <c r="F17" i="28"/>
  <c r="D17" i="28"/>
  <c r="X16" i="28"/>
  <c r="V16" i="28"/>
  <c r="R16" i="28"/>
  <c r="P16" i="28"/>
  <c r="L16" i="28"/>
  <c r="J16" i="28"/>
  <c r="F16" i="28"/>
  <c r="D16" i="28"/>
  <c r="X15" i="28"/>
  <c r="V15" i="28"/>
  <c r="R15" i="28"/>
  <c r="P15" i="28"/>
  <c r="L15" i="28"/>
  <c r="J15" i="28"/>
  <c r="F15" i="28"/>
  <c r="D15" i="28"/>
  <c r="X14" i="28"/>
  <c r="V14" i="28"/>
  <c r="R14" i="28"/>
  <c r="P14" i="28"/>
  <c r="L14" i="28"/>
  <c r="J14" i="28"/>
  <c r="F14" i="28"/>
  <c r="D14" i="28"/>
  <c r="X13" i="28"/>
  <c r="V13" i="28"/>
  <c r="R13" i="28"/>
  <c r="P13" i="28"/>
  <c r="L13" i="28"/>
  <c r="J13" i="28"/>
  <c r="F13" i="28"/>
  <c r="D13" i="28"/>
  <c r="X12" i="28"/>
  <c r="V12" i="28"/>
  <c r="R12" i="28"/>
  <c r="P12" i="28"/>
  <c r="L12" i="28"/>
  <c r="J12" i="28"/>
  <c r="F12" i="28"/>
  <c r="D12" i="28"/>
  <c r="D8" i="28" l="1"/>
  <c r="D35" i="28"/>
  <c r="K14" i="26" l="1"/>
  <c r="M13" i="22"/>
  <c r="K13" i="22"/>
  <c r="K14" i="22"/>
  <c r="K15" i="25"/>
  <c r="K14" i="25"/>
  <c r="Q18" i="23"/>
  <c r="Q17" i="23"/>
  <c r="Q16" i="23"/>
  <c r="T15" i="23"/>
  <c r="Q15" i="23"/>
  <c r="Q12" i="24" l="1"/>
  <c r="T12" i="24" s="1"/>
</calcChain>
</file>

<file path=xl/sharedStrings.xml><?xml version="1.0" encoding="utf-8"?>
<sst xmlns="http://schemas.openxmlformats.org/spreadsheetml/2006/main" count="552" uniqueCount="189">
  <si>
    <t>측정시간</t>
    <phoneticPr fontId="1" type="noConversion"/>
  </si>
  <si>
    <t>농도</t>
    <phoneticPr fontId="1" type="noConversion"/>
  </si>
  <si>
    <t>대공정</t>
    <phoneticPr fontId="1" type="noConversion"/>
  </si>
  <si>
    <t>중공정</t>
    <phoneticPr fontId="1" type="noConversion"/>
  </si>
  <si>
    <t>소공정</t>
    <phoneticPr fontId="1" type="noConversion"/>
  </si>
  <si>
    <t>Unit</t>
    <phoneticPr fontId="1" type="noConversion"/>
  </si>
  <si>
    <t>후단</t>
    <phoneticPr fontId="1" type="noConversion"/>
  </si>
  <si>
    <t>측정장비
(S/N)</t>
    <phoneticPr fontId="1" type="noConversion"/>
  </si>
  <si>
    <t>측정결과(ppm)</t>
    <phoneticPr fontId="1" type="noConversion"/>
  </si>
  <si>
    <t>저감효율(%)</t>
    <phoneticPr fontId="1" type="noConversion"/>
  </si>
  <si>
    <t>전단</t>
    <phoneticPr fontId="1" type="noConversion"/>
  </si>
  <si>
    <t>전단</t>
    <phoneticPr fontId="1" type="noConversion"/>
  </si>
  <si>
    <t>후단</t>
    <phoneticPr fontId="1" type="noConversion"/>
  </si>
  <si>
    <t>비 고</t>
    <phoneticPr fontId="1" type="noConversion"/>
  </si>
  <si>
    <t>측정시간</t>
    <phoneticPr fontId="1" type="noConversion"/>
  </si>
  <si>
    <t>측정농도</t>
    <phoneticPr fontId="1" type="noConversion"/>
  </si>
  <si>
    <t>측정
위치</t>
    <phoneticPr fontId="1" type="noConversion"/>
  </si>
  <si>
    <t>□ 측정결과</t>
    <phoneticPr fontId="1" type="noConversion"/>
  </si>
  <si>
    <t>□ 누출점검 세부결과</t>
    <phoneticPr fontId="1" type="noConversion"/>
  </si>
  <si>
    <t>□ 누출점검 개요</t>
    <phoneticPr fontId="1" type="noConversion"/>
  </si>
  <si>
    <t>비 고</t>
    <phoneticPr fontId="1" type="noConversion"/>
  </si>
  <si>
    <t>소속</t>
    <phoneticPr fontId="1" type="noConversion"/>
  </si>
  <si>
    <t>측정담당자</t>
    <phoneticPr fontId="1" type="noConversion"/>
  </si>
  <si>
    <t>측정일</t>
    <phoneticPr fontId="1" type="noConversion"/>
  </si>
  <si>
    <t>OOOO㈜</t>
    <phoneticPr fontId="1" type="noConversion"/>
  </si>
  <si>
    <t>OOO (서명)
OOO (서명)</t>
    <phoneticPr fontId="1" type="noConversion"/>
  </si>
  <si>
    <t>.</t>
    <phoneticPr fontId="1" type="noConversion"/>
  </si>
  <si>
    <t>0000.00.00 ~0000.00.00</t>
    <phoneticPr fontId="1" type="noConversion"/>
  </si>
  <si>
    <t>OOOOOO
(000000000000)</t>
    <phoneticPr fontId="1" type="noConversion"/>
  </si>
  <si>
    <t>측정장비(S/N)</t>
    <phoneticPr fontId="1" type="noConversion"/>
  </si>
  <si>
    <t>①
순번</t>
    <phoneticPr fontId="1" type="noConversion"/>
  </si>
  <si>
    <t>②
연도</t>
    <phoneticPr fontId="1" type="noConversion"/>
  </si>
  <si>
    <t>③
시설구분</t>
    <phoneticPr fontId="1" type="noConversion"/>
  </si>
  <si>
    <t>④ 주요 배출공정</t>
    <phoneticPr fontId="1" type="noConversion"/>
  </si>
  <si>
    <t>⑤
시설명</t>
    <phoneticPr fontId="1" type="noConversion"/>
  </si>
  <si>
    <t>⑥
Tag ID</t>
    <phoneticPr fontId="1" type="noConversion"/>
  </si>
  <si>
    <t>⑧
측정
가능여부</t>
    <phoneticPr fontId="1" type="noConversion"/>
  </si>
  <si>
    <t>⑨
비안전/
난해 사유</t>
    <phoneticPr fontId="1" type="noConversion"/>
  </si>
  <si>
    <t>⑩
관리대상물질</t>
    <phoneticPr fontId="1" type="noConversion"/>
  </si>
  <si>
    <t>⑪
관리대상물질 함량(%)</t>
    <phoneticPr fontId="1" type="noConversion"/>
  </si>
  <si>
    <t>⑫
측정일</t>
    <phoneticPr fontId="1" type="noConversion"/>
  </si>
  <si>
    <t>⑬
누출농도
(ppm)</t>
    <phoneticPr fontId="1" type="noConversion"/>
  </si>
  <si>
    <t>⑭
조치사항</t>
    <phoneticPr fontId="1" type="noConversion"/>
  </si>
  <si>
    <t>⑮
보수후 
재측정일</t>
    <phoneticPr fontId="1" type="noConversion"/>
  </si>
  <si>
    <r>
      <t xml:space="preserve">※ 항목별 설명
① 순번 : 시설 순번
② 연도 : 누출점검 기준연도 입력
③ 시설구분 : 비산누출시설 장치종류로서 밸브, 펌프, 플랜지 등을 구분하여 입력
④ 주요 배출공정 : 해당 비산누출시설의 관리대상물질 발생원으로 공정배출시설, 저장시설, 육상출하시설 등의 공정구분 및 시설ID 입력 
⑤ 시설명 : 비산누출시설의 별도 시설명칭이 있는 경우, 해당 시설명을 입력
⑥ TagID : LDAR(Leak Detection and Repair)가 구축된 경우, 해당 비산누출시설의 바코드 번호를 입력
⑦ 위치정보 : LDAR(Leak Detection and Repair)가 구축된 경우, 해당 비산누출시설의 위치정보를 입력
⑧ 측정가능 여부 : 비산누출시설별 누출점검 대상시설, 비안전 누출시설, 누출점검 난해시설을 구분하여 입력
⑨ 비안전/난해 사유 : 비안전 누출시설, 누출점검 난해시설의 경우, 세부사유 입력(ex&gt; 고소지역, 고온지역, 보온재 등)
⑩ 관리대상물질 : 해당 비산누출시설로 구성된 이송배관의 관리대상물질
⑪ 관리대상물질 함량(%) : 해당 비산누출시설로 구성된 이송배관의 관리대상물질 취급함량을 입력
⑫ 측정일 : 누출점검 측정일
⑬ 누출농도 : 누출점검 측정결과
⑭ 조치사항 : 누출점검 측정결과, 누출기준농도를 초과한 시설에 대한 보수 등 조치사항(ex&gt; 시설교체, 개스킷 교체, 볼트 조임 등)
⑮ 보수후 재측정일 : 누출기준농도를 초과한 시설에 대한 조치후 누출점검 재측정일
</t>
    </r>
    <r>
      <rPr>
        <sz val="11"/>
        <color theme="1"/>
        <rFont val="맑은 고딕"/>
        <family val="3"/>
        <charset val="128"/>
        <scheme val="minor"/>
      </rPr>
      <t>⑯</t>
    </r>
    <r>
      <rPr>
        <sz val="11"/>
        <color theme="1"/>
        <rFont val="맑은 고딕"/>
        <family val="3"/>
        <charset val="129"/>
        <scheme val="minor"/>
      </rPr>
      <t xml:space="preserve"> 누출농도 : 누출점검 재측정 결과</t>
    </r>
    <phoneticPr fontId="1" type="noConversion"/>
  </si>
  <si>
    <r>
      <rPr>
        <sz val="9"/>
        <color theme="1"/>
        <rFont val="맑은 고딕"/>
        <family val="3"/>
        <charset val="128"/>
        <scheme val="minor"/>
      </rPr>
      <t>⑯</t>
    </r>
    <r>
      <rPr>
        <b/>
        <sz val="10"/>
        <color theme="1"/>
        <rFont val="맑은 고딕"/>
        <family val="3"/>
        <charset val="129"/>
        <scheme val="minor"/>
      </rPr>
      <t xml:space="preserve">
누출농도</t>
    </r>
    <phoneticPr fontId="1" type="noConversion"/>
  </si>
  <si>
    <t>⑦
위치
정보</t>
    <phoneticPr fontId="1" type="noConversion"/>
  </si>
  <si>
    <t>□ 방지시설 현황</t>
    <phoneticPr fontId="1" type="noConversion"/>
  </si>
  <si>
    <t>방지시설명
(시설ID)</t>
    <phoneticPr fontId="1" type="noConversion"/>
  </si>
  <si>
    <t>직접연소에 의한 시설
(RTO#1)</t>
    <phoneticPr fontId="1" type="noConversion"/>
  </si>
  <si>
    <t>주요 배출공정</t>
    <phoneticPr fontId="1" type="noConversion"/>
  </si>
  <si>
    <t>처리시설 용량</t>
    <phoneticPr fontId="1" type="noConversion"/>
  </si>
  <si>
    <t>배출공정
연속/비연속 구분</t>
    <phoneticPr fontId="1" type="noConversion"/>
  </si>
  <si>
    <t>관리대상물질</t>
    <phoneticPr fontId="1" type="noConversion"/>
  </si>
  <si>
    <t>조액공정, 코팅공정, 건조공정</t>
    <phoneticPr fontId="1" type="noConversion"/>
  </si>
  <si>
    <t>1,100 ㎥/분</t>
    <phoneticPr fontId="1" type="noConversion"/>
  </si>
  <si>
    <t>연속공정</t>
    <phoneticPr fontId="1" type="noConversion"/>
  </si>
  <si>
    <t>메틸에틸케톤</t>
    <phoneticPr fontId="1" type="noConversion"/>
  </si>
  <si>
    <t>측정담당자</t>
    <phoneticPr fontId="1" type="noConversion"/>
  </si>
  <si>
    <t>측정일</t>
    <phoneticPr fontId="1" type="noConversion"/>
  </si>
  <si>
    <t>OOO (서명)
OOO (서명)</t>
    <phoneticPr fontId="1" type="noConversion"/>
  </si>
  <si>
    <t>OOOO㈜</t>
    <phoneticPr fontId="1" type="noConversion"/>
  </si>
  <si>
    <t>0000.00.00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</si>
  <si>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</si>
  <si>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</si>
  <si>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</si>
  <si>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□ 측정자료(Raw Data)</t>
    <phoneticPr fontId="1" type="noConversion"/>
  </si>
  <si>
    <t>□ 측정시설 현황</t>
    <phoneticPr fontId="1" type="noConversion"/>
  </si>
  <si>
    <t>□ 측정시설 현황</t>
    <phoneticPr fontId="1" type="noConversion"/>
  </si>
  <si>
    <t>사업장명</t>
    <phoneticPr fontId="1" type="noConversion"/>
  </si>
  <si>
    <t>OOOO ㈜</t>
    <phoneticPr fontId="1" type="noConversion"/>
  </si>
  <si>
    <t>OOOO ㈜</t>
    <phoneticPr fontId="1" type="noConversion"/>
  </si>
  <si>
    <t>측정일자</t>
    <phoneticPr fontId="1" type="noConversion"/>
  </si>
  <si>
    <t>측정위치</t>
    <phoneticPr fontId="1" type="noConversion"/>
  </si>
  <si>
    <t>원료야적장 부지경계선 대조군 1개소, 측정군 3개소</t>
    <phoneticPr fontId="1" type="noConversion"/>
  </si>
  <si>
    <t>배출시설명(시설ID)</t>
    <phoneticPr fontId="1" type="noConversion"/>
  </si>
  <si>
    <t>배출시설명(시설ID)</t>
    <phoneticPr fontId="1" type="noConversion"/>
  </si>
  <si>
    <t>A 야드</t>
    <phoneticPr fontId="1" type="noConversion"/>
  </si>
  <si>
    <t>측정자</t>
    <phoneticPr fontId="1" type="noConversion"/>
  </si>
  <si>
    <t>OOO (서명), OOO(서명)</t>
    <phoneticPr fontId="1" type="noConversion"/>
  </si>
  <si>
    <t>OOO (서명), OOO(서명)</t>
    <phoneticPr fontId="1" type="noConversion"/>
  </si>
  <si>
    <t>시설구분</t>
    <phoneticPr fontId="1" type="noConversion"/>
  </si>
  <si>
    <t>□ 측정내역</t>
    <phoneticPr fontId="1" type="noConversion"/>
  </si>
  <si>
    <t>□ 측정내역</t>
    <phoneticPr fontId="1" type="noConversion"/>
  </si>
  <si>
    <t>구분</t>
    <phoneticPr fontId="1" type="noConversion"/>
  </si>
  <si>
    <t>시료명</t>
    <phoneticPr fontId="1" type="noConversion"/>
  </si>
  <si>
    <t>시료명</t>
    <phoneticPr fontId="1" type="noConversion"/>
  </si>
  <si>
    <t>측정장비
(일련번호)</t>
    <phoneticPr fontId="1" type="noConversion"/>
  </si>
  <si>
    <t>측정기록</t>
    <phoneticPr fontId="1" type="noConversion"/>
  </si>
  <si>
    <t>여지무게 측정</t>
    <phoneticPr fontId="1" type="noConversion"/>
  </si>
  <si>
    <t>먼지농도 계산</t>
    <phoneticPr fontId="1" type="noConversion"/>
  </si>
  <si>
    <t>시작시간
(hh:mm)</t>
    <phoneticPr fontId="1" type="noConversion"/>
  </si>
  <si>
    <t>종료시간
(hh:mm)</t>
    <phoneticPr fontId="1" type="noConversion"/>
  </si>
  <si>
    <t>온도
(℃)</t>
    <phoneticPr fontId="1" type="noConversion"/>
  </si>
  <si>
    <t>온도
(℃)</t>
    <phoneticPr fontId="1" type="noConversion"/>
  </si>
  <si>
    <t>대기압
(mbar)</t>
    <phoneticPr fontId="1" type="noConversion"/>
  </si>
  <si>
    <t>대기압
(mbar)</t>
    <phoneticPr fontId="1" type="noConversion"/>
  </si>
  <si>
    <t>적산유량
(Sm3)</t>
    <phoneticPr fontId="1" type="noConversion"/>
  </si>
  <si>
    <t>여지번호</t>
    <phoneticPr fontId="1" type="noConversion"/>
  </si>
  <si>
    <t>측정전
(g)</t>
    <phoneticPr fontId="1" type="noConversion"/>
  </si>
  <si>
    <t>측정후
(g)</t>
    <phoneticPr fontId="1" type="noConversion"/>
  </si>
  <si>
    <t>먼지무게
(g)</t>
    <phoneticPr fontId="1" type="noConversion"/>
  </si>
  <si>
    <r>
      <t>농도
(mg/m</t>
    </r>
    <r>
      <rPr>
        <b/>
        <vertAlign val="superscript"/>
        <sz val="8"/>
        <color theme="1"/>
        <rFont val="맑은 고딕"/>
        <family val="3"/>
        <charset val="129"/>
        <scheme val="minor"/>
      </rPr>
      <t>3</t>
    </r>
    <r>
      <rPr>
        <b/>
        <sz val="8"/>
        <color theme="1"/>
        <rFont val="맑은 고딕"/>
        <family val="3"/>
        <charset val="129"/>
        <scheme val="minor"/>
      </rPr>
      <t>)</t>
    </r>
    <phoneticPr fontId="1" type="noConversion"/>
  </si>
  <si>
    <t>풍향보정</t>
    <phoneticPr fontId="1" type="noConversion"/>
  </si>
  <si>
    <t>풍속보정</t>
    <phoneticPr fontId="1" type="noConversion"/>
  </si>
  <si>
    <t>풍속보정</t>
    <phoneticPr fontId="1" type="noConversion"/>
  </si>
  <si>
    <r>
      <t>최종농도
(mg/m</t>
    </r>
    <r>
      <rPr>
        <b/>
        <vertAlign val="superscript"/>
        <sz val="8"/>
        <color theme="1"/>
        <rFont val="맑은 고딕"/>
        <family val="3"/>
        <charset val="129"/>
        <scheme val="minor"/>
      </rPr>
      <t>3</t>
    </r>
    <r>
      <rPr>
        <b/>
        <sz val="8"/>
        <color theme="1"/>
        <rFont val="맑은 고딕"/>
        <family val="3"/>
        <charset val="129"/>
        <scheme val="minor"/>
      </rPr>
      <t>)</t>
    </r>
    <phoneticPr fontId="1" type="noConversion"/>
  </si>
  <si>
    <t>측정군</t>
    <phoneticPr fontId="1" type="noConversion"/>
  </si>
  <si>
    <t>측정군</t>
    <phoneticPr fontId="1" type="noConversion"/>
  </si>
  <si>
    <t>야적장 측정군#1</t>
    <phoneticPr fontId="1" type="noConversion"/>
  </si>
  <si>
    <t>야적장 측정군#2</t>
  </si>
  <si>
    <t>야적장 측정군#3</t>
  </si>
  <si>
    <t>대조군</t>
    <phoneticPr fontId="1" type="noConversion"/>
  </si>
  <si>
    <t>#1소결 우측면 배광부</t>
    <phoneticPr fontId="1" type="noConversion"/>
  </si>
  <si>
    <t xml:space="preserve"> ※ 여지무게 측정은 대기오염공정시험 기준에 따라 정해진 장소에서 측정하며 여지무게 측정기록부에 기록한다.</t>
    <phoneticPr fontId="1" type="noConversion"/>
  </si>
  <si>
    <t xml:space="preserve"> ※ 풍향풍속은 시료채취 지점을 대표할 수 있는 곳에 기상장비를 설치하여 측정하거나, 해당 지역의 NAMIS(대기오염자동측정망) 자료를 활용한다.</t>
    <phoneticPr fontId="1" type="noConversion"/>
  </si>
  <si>
    <t xml:space="preserve"> ※ 풍향풍속은 시료채취 지점을 대표할 수 있는 곳에 기상장비를 설치하여 측정하거나, 해당 지역의 NAMIS(대기오염자동측정망) 자료를 활용한다.</t>
    <phoneticPr fontId="1" type="noConversion"/>
  </si>
  <si>
    <t xml:space="preserve"> ※ 시료채취 시간은 적어도 1시간 이상으로 하며, 예상되는 먼지 농도가 있는 경우 여지무게 측정량을 고려하여 시료채취 시간을 정한다.</t>
    <phoneticPr fontId="1" type="noConversion"/>
  </si>
  <si>
    <t>사업장명</t>
    <phoneticPr fontId="1" type="noConversion"/>
  </si>
  <si>
    <t>#1 소결로</t>
    <phoneticPr fontId="1" type="noConversion"/>
  </si>
  <si>
    <t>측정일자</t>
    <phoneticPr fontId="1" type="noConversion"/>
  </si>
  <si>
    <t>소결로 우측면 투입부, 중간부, 배광부</t>
    <phoneticPr fontId="1" type="noConversion"/>
  </si>
  <si>
    <t>시설구분</t>
    <phoneticPr fontId="1" type="noConversion"/>
  </si>
  <si>
    <t>측정장비
(일련번호)</t>
    <phoneticPr fontId="1" type="noConversion"/>
  </si>
  <si>
    <t>측정기록</t>
    <phoneticPr fontId="1" type="noConversion"/>
  </si>
  <si>
    <t>먼지농도 계산</t>
    <phoneticPr fontId="1" type="noConversion"/>
  </si>
  <si>
    <t>시작시간
(hh:mm)</t>
    <phoneticPr fontId="1" type="noConversion"/>
  </si>
  <si>
    <t>여지번호</t>
    <phoneticPr fontId="1" type="noConversion"/>
  </si>
  <si>
    <t>먼지무게
(g)</t>
    <phoneticPr fontId="1" type="noConversion"/>
  </si>
  <si>
    <t>풍향보정</t>
    <phoneticPr fontId="1" type="noConversion"/>
  </si>
  <si>
    <t>투입부</t>
    <phoneticPr fontId="1" type="noConversion"/>
  </si>
  <si>
    <t>#1소결 우측면 투입구</t>
    <phoneticPr fontId="1" type="noConversion"/>
  </si>
  <si>
    <t>중간부</t>
    <phoneticPr fontId="1" type="noConversion"/>
  </si>
  <si>
    <t>#1소결 우측면 중간부</t>
    <phoneticPr fontId="1" type="noConversion"/>
  </si>
  <si>
    <t>배광부</t>
    <phoneticPr fontId="1" type="noConversion"/>
  </si>
  <si>
    <t xml:space="preserve"> ※ 여지무게 측정은 대기오염공정시험 기준에 따라 정해진 장소에서 측정하며 여지무게 측정기록부에 기록한다.</t>
    <phoneticPr fontId="1" type="noConversion"/>
  </si>
  <si>
    <t xml:space="preserve"> ※ 시료채취 시간은 적어도 1시간 이상으로 하며, 예상되는 먼지 농도가 있는 경우 여지무게 측정량을 고려하여 시료채취 시간을 정한다.</t>
    <phoneticPr fontId="1" type="noConversion"/>
  </si>
  <si>
    <t>측정장비명</t>
    <phoneticPr fontId="1" type="noConversion"/>
  </si>
  <si>
    <t>측정장비명</t>
    <phoneticPr fontId="1" type="noConversion"/>
  </si>
  <si>
    <t>장비번호</t>
    <phoneticPr fontId="1" type="noConversion"/>
  </si>
  <si>
    <t>장비번호</t>
    <phoneticPr fontId="1" type="noConversion"/>
  </si>
  <si>
    <t>최근 정도검사일</t>
    <phoneticPr fontId="1" type="noConversion"/>
  </si>
  <si>
    <t>교정일</t>
    <phoneticPr fontId="1" type="noConversion"/>
  </si>
  <si>
    <t>Span Gas 성상</t>
    <phoneticPr fontId="1" type="noConversion"/>
  </si>
  <si>
    <t>Span Gas 성상</t>
    <phoneticPr fontId="1" type="noConversion"/>
  </si>
  <si>
    <t>Span Gas 농도
(ppm)</t>
    <phoneticPr fontId="1" type="noConversion"/>
  </si>
  <si>
    <t>Span Gas 
유효기간</t>
    <phoneticPr fontId="1" type="noConversion"/>
  </si>
  <si>
    <t>측정장비 측정값
(ppm)</t>
    <phoneticPr fontId="1" type="noConversion"/>
  </si>
  <si>
    <t>측정장비 측정값
(ppm)</t>
    <phoneticPr fontId="1" type="noConversion"/>
  </si>
  <si>
    <t>오차</t>
    <phoneticPr fontId="1" type="noConversion"/>
  </si>
  <si>
    <t>□ 측정장비 현황</t>
    <phoneticPr fontId="1" type="noConversion"/>
  </si>
  <si>
    <t>□ 교정내역</t>
    <phoneticPr fontId="1" type="noConversion"/>
  </si>
  <si>
    <t>OOO-0000</t>
    <phoneticPr fontId="1" type="noConversion"/>
  </si>
  <si>
    <t>OOO-0000
(0000000000000)</t>
    <phoneticPr fontId="1" type="noConversion"/>
  </si>
  <si>
    <t>00000000000000000</t>
    <phoneticPr fontId="1" type="noConversion"/>
  </si>
  <si>
    <r>
      <t>CH</t>
    </r>
    <r>
      <rPr>
        <i/>
        <vertAlign val="subscript"/>
        <sz val="10"/>
        <color rgb="FFFF0000"/>
        <rFont val="맑은 고딕"/>
        <family val="3"/>
        <charset val="129"/>
        <scheme val="minor"/>
      </rPr>
      <t>4</t>
    </r>
    <phoneticPr fontId="1" type="noConversion"/>
  </si>
  <si>
    <r>
      <t>C</t>
    </r>
    <r>
      <rPr>
        <i/>
        <vertAlign val="subscript"/>
        <sz val="10"/>
        <color rgb="FFFF0000"/>
        <rFont val="맑은 고딕"/>
        <family val="3"/>
        <charset val="129"/>
        <scheme val="minor"/>
      </rPr>
      <t>3</t>
    </r>
    <r>
      <rPr>
        <i/>
        <sz val="10"/>
        <color rgb="FFFF0000"/>
        <rFont val="맑은 고딕"/>
        <family val="3"/>
        <charset val="129"/>
        <scheme val="minor"/>
      </rPr>
      <t>H</t>
    </r>
    <r>
      <rPr>
        <i/>
        <vertAlign val="subscript"/>
        <sz val="10"/>
        <color rgb="FFFF0000"/>
        <rFont val="맑은 고딕"/>
        <family val="3"/>
        <charset val="129"/>
        <scheme val="minor"/>
      </rPr>
      <t>8</t>
    </r>
    <phoneticPr fontId="1" type="noConversion"/>
  </si>
  <si>
    <t>교정물질
탄소 등가계수</t>
    <phoneticPr fontId="1" type="noConversion"/>
  </si>
  <si>
    <t>□ 측정장비 교정내역</t>
    <phoneticPr fontId="1" type="noConversion"/>
  </si>
  <si>
    <t>교정일</t>
    <phoneticPr fontId="1" type="noConversion"/>
  </si>
  <si>
    <t>Span Gas 농도
(ppm)</t>
    <phoneticPr fontId="1" type="noConversion"/>
  </si>
  <si>
    <t>오차</t>
    <phoneticPr fontId="1" type="noConversion"/>
  </si>
  <si>
    <t>OOOOOO</t>
    <phoneticPr fontId="1" type="noConversion"/>
  </si>
  <si>
    <t>OOOOO-0000</t>
    <phoneticPr fontId="1" type="noConversion"/>
  </si>
  <si>
    <t>측정방식</t>
    <phoneticPr fontId="1" type="noConversion"/>
  </si>
  <si>
    <t>불곷이온화검출방식(FID)</t>
    <phoneticPr fontId="1" type="noConversion"/>
  </si>
  <si>
    <r>
      <t>CH</t>
    </r>
    <r>
      <rPr>
        <i/>
        <vertAlign val="subscript"/>
        <sz val="10"/>
        <color rgb="FFFF0000"/>
        <rFont val="맑은 고딕"/>
        <family val="3"/>
        <charset val="129"/>
        <scheme val="minor"/>
      </rPr>
      <t>4</t>
    </r>
    <phoneticPr fontId="1" type="noConversion"/>
  </si>
  <si>
    <t>교정담당자</t>
    <phoneticPr fontId="1" type="noConversion"/>
  </si>
  <si>
    <t>OOO (서명)</t>
    <phoneticPr fontId="1" type="noConversion"/>
  </si>
  <si>
    <t xml:space="preserve">* 장          소 : </t>
  </si>
  <si>
    <t xml:space="preserve">* 측 정  일 자 : </t>
  </si>
  <si>
    <t xml:space="preserve">* 측정위치로부터 거리 : </t>
  </si>
  <si>
    <t>80M</t>
    <phoneticPr fontId="1" type="noConversion"/>
  </si>
  <si>
    <t>시</t>
  </si>
  <si>
    <t>분</t>
  </si>
  <si>
    <t>초</t>
  </si>
  <si>
    <t>도</t>
  </si>
  <si>
    <t>%</t>
  </si>
  <si>
    <t xml:space="preserve">* 공   장    명 : </t>
  </si>
  <si>
    <t xml:space="preserve">* 업   소   명 : </t>
    <phoneticPr fontId="1" type="noConversion"/>
  </si>
  <si>
    <t xml:space="preserve">* 측   정   자 : </t>
    <phoneticPr fontId="1" type="noConversion"/>
  </si>
  <si>
    <t xml:space="preserve">* 장        소 : </t>
    <phoneticPr fontId="1" type="noConversion"/>
  </si>
  <si>
    <t xml:space="preserve">* 측 정 결 과 : </t>
    <phoneticPr fontId="1" type="noConversion"/>
  </si>
  <si>
    <t>코크스로 불투명도 측정결과</t>
    <phoneticPr fontId="1" type="noConversion"/>
  </si>
  <si>
    <t>1코크스로(평시)</t>
    <phoneticPr fontId="1" type="noConversion"/>
  </si>
  <si>
    <t>1코크스로(인출시)</t>
    <phoneticPr fontId="1" type="noConversion"/>
  </si>
  <si>
    <t>1용광로</t>
    <phoneticPr fontId="1" type="noConversion"/>
  </si>
  <si>
    <t>200M</t>
    <phoneticPr fontId="1" type="noConversion"/>
  </si>
  <si>
    <t>용광로, 전로, 전기로 불투명도 측정결과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</si>
</sst>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76" formatCode="h:mm:ss;@"/>
    <numFmt numFmtId="177" formatCode="#,##0_);[Red]\(#,##0\)"/>
    <numFmt numFmtId="178" formatCode="0.0_ "/>
    <numFmt numFmtId="179" formatCode="#,##0.0_);[Red]\(#,##0.0\)"/>
    <numFmt numFmtId="180" formatCode="0.00000_);[Red]\(0.00000\)"/>
    <numFmt numFmtId="181" formatCode="0.000"/>
    <numFmt numFmtId="182" formatCode="0_ "/>
    <numFmt numFmtId="183" formatCode="0.0"/>
    <numFmt numFmtId="184" formatCode="0&quot;%&quot;"/>
  </numFmts>
  <fonts count="2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theme="1"/>
      <name val="HY헤드라인M"/>
      <family val="1"/>
      <charset val="129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Arial"/>
      <family val="2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i/>
      <sz val="11"/>
      <color rgb="FFFF0000"/>
      <name val="맑은 고딕"/>
      <family val="3"/>
      <charset val="129"/>
      <scheme val="minor"/>
    </font>
    <font>
      <sz val="9"/>
      <color theme="1"/>
      <name val="맑은 고딕"/>
      <family val="3"/>
      <charset val="128"/>
      <scheme val="minor"/>
    </font>
    <font>
      <sz val="11"/>
      <color theme="1"/>
      <name val="맑은 고딕"/>
      <family val="3"/>
      <charset val="128"/>
      <scheme val="minor"/>
    </font>
    <font>
      <b/>
      <sz val="10"/>
      <color theme="1"/>
      <name val="맑은 고딕"/>
      <family val="3"/>
      <charset val="128"/>
      <scheme val="minor"/>
    </font>
    <font>
      <i/>
      <sz val="10"/>
      <color rgb="FFFF0000"/>
      <name val="맑은 고딕"/>
      <family val="3"/>
      <charset val="129"/>
      <scheme val="minor"/>
    </font>
    <font>
      <i/>
      <sz val="9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vertAlign val="superscript"/>
      <sz val="8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10"/>
      <color rgb="FFFF0000"/>
      <name val="맑은 고딕"/>
      <family val="3"/>
      <charset val="129"/>
      <scheme val="minor"/>
    </font>
    <font>
      <i/>
      <vertAlign val="subscript"/>
      <sz val="10"/>
      <color rgb="FFFF0000"/>
      <name val="맑은 고딕"/>
      <family val="3"/>
      <charset val="129"/>
      <scheme val="minor"/>
    </font>
    <font>
      <b/>
      <sz val="14"/>
      <color rgb="FFFFFFCC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i/>
      <sz val="11"/>
      <color rgb="FFFF0000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5">
    <xf numFmtId="0" fontId="0" fillId="0" borderId="0">
      <alignment vertical="center"/>
    </xf>
    <xf numFmtId="0" fontId="5" fillId="0" borderId="0"/>
    <xf numFmtId="0" fontId="6" fillId="0" borderId="0"/>
    <xf numFmtId="0" fontId="10" fillId="0" borderId="0">
      <alignment vertical="center"/>
    </xf>
    <xf numFmtId="0" fontId="5" fillId="0" borderId="0">
      <alignment vertical="center"/>
    </xf>
  </cellStyleXfs>
  <cellXfs count="211">
    <xf numFmtId="0" fontId="0" fillId="0" borderId="0" xfId="0">
      <alignment vertical="center"/>
    </xf>
    <xf numFmtId="0" fontId="2" fillId="0" borderId="0" xfId="0" applyFont="1" applyBorder="1">
      <alignment vertical="center"/>
    </xf>
    <xf numFmtId="0" fontId="0" fillId="0" borderId="1" xfId="0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9" fillId="0" borderId="0" xfId="0" applyFont="1" applyAlignment="1">
      <alignment vertical="top" wrapText="1"/>
    </xf>
    <xf numFmtId="14" fontId="9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178" fontId="16" fillId="0" borderId="1" xfId="0" applyNumberFormat="1" applyFont="1" applyFill="1" applyBorder="1" applyAlignment="1">
      <alignment horizontal="center" vertical="center"/>
    </xf>
    <xf numFmtId="21" fontId="16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2" borderId="26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horizontal="center" vertical="center" wrapText="1"/>
    </xf>
    <xf numFmtId="0" fontId="0" fillId="0" borderId="0" xfId="0" quotePrefix="1">
      <alignment vertical="center"/>
    </xf>
    <xf numFmtId="180" fontId="0" fillId="0" borderId="0" xfId="0" applyNumberFormat="1">
      <alignment vertical="center"/>
    </xf>
    <xf numFmtId="0" fontId="17" fillId="0" borderId="0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180" fontId="22" fillId="0" borderId="2" xfId="0" applyNumberFormat="1" applyFont="1" applyBorder="1" applyAlignment="1">
      <alignment horizontal="center" vertical="center"/>
    </xf>
    <xf numFmtId="180" fontId="22" fillId="0" borderId="1" xfId="0" applyNumberFormat="1" applyFont="1" applyBorder="1" applyAlignment="1">
      <alignment horizontal="center" vertical="center"/>
    </xf>
    <xf numFmtId="180" fontId="22" fillId="0" borderId="20" xfId="0" applyNumberFormat="1" applyFont="1" applyBorder="1" applyAlignment="1">
      <alignment horizontal="center" vertical="center"/>
    </xf>
    <xf numFmtId="20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80" fontId="15" fillId="0" borderId="2" xfId="0" applyNumberFormat="1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center"/>
    </xf>
    <xf numFmtId="180" fontId="15" fillId="0" borderId="1" xfId="0" applyNumberFormat="1" applyFont="1" applyBorder="1" applyAlignment="1">
      <alignment horizontal="center" vertical="center"/>
    </xf>
    <xf numFmtId="20" fontId="15" fillId="0" borderId="20" xfId="0" applyNumberFormat="1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180" fontId="15" fillId="0" borderId="20" xfId="0" applyNumberFormat="1" applyFont="1" applyBorder="1" applyAlignment="1">
      <alignment horizontal="center" vertical="center"/>
    </xf>
    <xf numFmtId="181" fontId="15" fillId="5" borderId="28" xfId="0" applyNumberFormat="1" applyFont="1" applyFill="1" applyBorder="1" applyAlignment="1">
      <alignment horizontal="center" vertical="center"/>
    </xf>
    <xf numFmtId="181" fontId="15" fillId="5" borderId="1" xfId="0" applyNumberFormat="1" applyFont="1" applyFill="1" applyBorder="1" applyAlignment="1">
      <alignment horizontal="center" vertical="center"/>
    </xf>
    <xf numFmtId="181" fontId="15" fillId="5" borderId="20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0" fontId="0" fillId="0" borderId="0" xfId="0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6" fillId="0" borderId="14" xfId="0" applyFont="1" applyBorder="1">
      <alignment vertical="center"/>
    </xf>
    <xf numFmtId="0" fontId="0" fillId="0" borderId="0" xfId="0" applyBorder="1">
      <alignment vertical="center"/>
    </xf>
    <xf numFmtId="0" fontId="25" fillId="0" borderId="0" xfId="0" applyFont="1">
      <alignment vertical="center"/>
    </xf>
    <xf numFmtId="0" fontId="25" fillId="5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Fill="1">
      <alignment vertical="center"/>
    </xf>
    <xf numFmtId="184" fontId="27" fillId="3" borderId="0" xfId="0" applyNumberFormat="1" applyFont="1" applyFill="1" applyAlignment="1">
      <alignment horizontal="left" vertical="center"/>
    </xf>
    <xf numFmtId="0" fontId="26" fillId="0" borderId="14" xfId="0" applyFont="1" applyFill="1" applyBorder="1">
      <alignment vertical="center"/>
    </xf>
    <xf numFmtId="184" fontId="27" fillId="0" borderId="0" xfId="0" applyNumberFormat="1" applyFont="1" applyFill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9" fontId="15" fillId="0" borderId="3" xfId="0" applyNumberFormat="1" applyFont="1" applyFill="1" applyBorder="1" applyAlignment="1">
      <alignment horizontal="center" vertical="center"/>
    </xf>
    <xf numFmtId="179" fontId="15" fillId="0" borderId="5" xfId="0" applyNumberFormat="1" applyFont="1" applyFill="1" applyBorder="1" applyAlignment="1">
      <alignment horizontal="center" vertical="center"/>
    </xf>
    <xf numFmtId="177" fontId="15" fillId="0" borderId="3" xfId="0" applyNumberFormat="1" applyFont="1" applyFill="1" applyBorder="1" applyAlignment="1">
      <alignment horizontal="center" vertical="center"/>
    </xf>
    <xf numFmtId="177" fontId="15" fillId="0" borderId="5" xfId="0" applyNumberFormat="1" applyFont="1" applyFill="1" applyBorder="1" applyAlignment="1">
      <alignment horizontal="center" vertical="center"/>
    </xf>
    <xf numFmtId="9" fontId="15" fillId="0" borderId="8" xfId="0" applyNumberFormat="1" applyFont="1" applyFill="1" applyBorder="1" applyAlignment="1">
      <alignment horizontal="center" vertical="center"/>
    </xf>
    <xf numFmtId="9" fontId="15" fillId="0" borderId="9" xfId="0" applyNumberFormat="1" applyFont="1" applyFill="1" applyBorder="1" applyAlignment="1">
      <alignment horizontal="center" vertical="center"/>
    </xf>
    <xf numFmtId="9" fontId="15" fillId="0" borderId="10" xfId="0" applyNumberFormat="1" applyFont="1" applyFill="1" applyBorder="1" applyAlignment="1">
      <alignment horizontal="center" vertical="center"/>
    </xf>
    <xf numFmtId="9" fontId="15" fillId="0" borderId="11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14" fontId="15" fillId="0" borderId="8" xfId="0" applyNumberFormat="1" applyFont="1" applyBorder="1" applyAlignment="1">
      <alignment horizontal="center" vertical="center"/>
    </xf>
    <xf numFmtId="14" fontId="15" fillId="0" borderId="9" xfId="0" applyNumberFormat="1" applyFont="1" applyBorder="1" applyAlignment="1">
      <alignment horizontal="center" vertical="center"/>
    </xf>
    <xf numFmtId="14" fontId="15" fillId="0" borderId="10" xfId="0" applyNumberFormat="1" applyFont="1" applyBorder="1" applyAlignment="1">
      <alignment horizontal="center" vertical="center"/>
    </xf>
    <xf numFmtId="14" fontId="15" fillId="0" borderId="11" xfId="0" applyNumberFormat="1" applyFont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14" fontId="15" fillId="0" borderId="8" xfId="0" applyNumberFormat="1" applyFont="1" applyBorder="1" applyAlignment="1">
      <alignment horizontal="center" vertical="center" wrapText="1"/>
    </xf>
    <xf numFmtId="14" fontId="21" fillId="0" borderId="3" xfId="0" applyNumberFormat="1" applyFont="1" applyBorder="1" applyAlignment="1">
      <alignment horizontal="center" vertical="center" wrapText="1"/>
    </xf>
    <xf numFmtId="14" fontId="21" fillId="0" borderId="4" xfId="0" applyNumberFormat="1" applyFont="1" applyBorder="1" applyAlignment="1">
      <alignment horizontal="center" vertical="center" wrapText="1"/>
    </xf>
    <xf numFmtId="14" fontId="21" fillId="0" borderId="5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/>
    </xf>
    <xf numFmtId="14" fontId="17" fillId="0" borderId="1" xfId="0" applyNumberFormat="1" applyFont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/>
    </xf>
    <xf numFmtId="183" fontId="17" fillId="0" borderId="1" xfId="0" applyNumberFormat="1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83" fontId="15" fillId="0" borderId="1" xfId="0" applyNumberFormat="1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14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 wrapText="1"/>
    </xf>
    <xf numFmtId="183" fontId="15" fillId="0" borderId="1" xfId="0" applyNumberFormat="1" applyFont="1" applyBorder="1" applyAlignment="1">
      <alignment horizontal="center" vertical="center" wrapText="1"/>
    </xf>
    <xf numFmtId="183" fontId="15" fillId="0" borderId="8" xfId="0" applyNumberFormat="1" applyFont="1" applyBorder="1" applyAlignment="1">
      <alignment horizontal="center" vertical="center"/>
    </xf>
    <xf numFmtId="183" fontId="15" fillId="0" borderId="9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182" fontId="15" fillId="0" borderId="1" xfId="0" quotePrefix="1" applyNumberFormat="1" applyFont="1" applyBorder="1" applyAlignment="1">
      <alignment horizontal="center" vertical="center" wrapText="1"/>
    </xf>
    <xf numFmtId="182" fontId="15" fillId="0" borderId="1" xfId="0" applyNumberFormat="1" applyFont="1" applyBorder="1" applyAlignment="1">
      <alignment horizontal="center" vertical="center"/>
    </xf>
    <xf numFmtId="0" fontId="0" fillId="0" borderId="13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14" fontId="15" fillId="0" borderId="3" xfId="0" applyNumberFormat="1" applyFont="1" applyBorder="1" applyAlignment="1">
      <alignment horizontal="center" vertical="center" wrapText="1"/>
    </xf>
    <xf numFmtId="14" fontId="15" fillId="0" borderId="4" xfId="0" applyNumberFormat="1" applyFont="1" applyBorder="1" applyAlignment="1">
      <alignment horizontal="center" vertical="center" wrapText="1"/>
    </xf>
    <xf numFmtId="14" fontId="15" fillId="0" borderId="5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14" fontId="17" fillId="0" borderId="8" xfId="0" applyNumberFormat="1" applyFont="1" applyBorder="1" applyAlignment="1">
      <alignment horizontal="center" vertical="center"/>
    </xf>
    <xf numFmtId="183" fontId="17" fillId="0" borderId="8" xfId="0" applyNumberFormat="1" applyFont="1" applyBorder="1" applyAlignment="1">
      <alignment horizontal="center" vertical="center"/>
    </xf>
    <xf numFmtId="183" fontId="17" fillId="0" borderId="9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5" borderId="29" xfId="0" applyFont="1" applyFill="1" applyBorder="1" applyAlignment="1">
      <alignment horizontal="center" vertical="center"/>
    </xf>
    <xf numFmtId="0" fontId="15" fillId="5" borderId="31" xfId="0" applyFont="1" applyFill="1" applyBorder="1" applyAlignment="1">
      <alignment horizontal="center" vertical="center"/>
    </xf>
    <xf numFmtId="0" fontId="15" fillId="5" borderId="33" xfId="0" applyFont="1" applyFill="1" applyBorder="1" applyAlignment="1">
      <alignment horizontal="center" vertical="center"/>
    </xf>
    <xf numFmtId="0" fontId="16" fillId="5" borderId="29" xfId="0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center" vertical="center"/>
    </xf>
    <xf numFmtId="0" fontId="16" fillId="5" borderId="33" xfId="0" applyFont="1" applyFill="1" applyBorder="1" applyAlignment="1">
      <alignment horizontal="center" vertical="center"/>
    </xf>
    <xf numFmtId="181" fontId="15" fillId="0" borderId="30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81" fontId="15" fillId="5" borderId="29" xfId="0" applyNumberFormat="1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14" fontId="27" fillId="0" borderId="4" xfId="0" applyNumberFormat="1" applyFont="1" applyFill="1" applyBorder="1" applyAlignment="1">
      <alignment horizontal="left" vertical="center"/>
    </xf>
    <xf numFmtId="0" fontId="27" fillId="0" borderId="4" xfId="0" applyFont="1" applyFill="1" applyBorder="1" applyAlignment="1">
      <alignment horizontal="left" vertical="center"/>
    </xf>
    <xf numFmtId="0" fontId="25" fillId="5" borderId="3" xfId="0" applyFont="1" applyFill="1" applyBorder="1" applyAlignment="1">
      <alignment horizontal="center" vertical="center"/>
    </xf>
    <xf numFmtId="0" fontId="25" fillId="5" borderId="5" xfId="0" applyFont="1" applyFill="1" applyBorder="1" applyAlignment="1">
      <alignment horizontal="center" vertical="center"/>
    </xf>
    <xf numFmtId="0" fontId="25" fillId="5" borderId="6" xfId="0" applyFont="1" applyFill="1" applyBorder="1" applyAlignment="1">
      <alignment horizontal="center" vertical="center"/>
    </xf>
    <xf numFmtId="0" fontId="25" fillId="5" borderId="31" xfId="0" applyFont="1" applyFill="1" applyBorder="1" applyAlignment="1">
      <alignment horizontal="center" vertical="center"/>
    </xf>
    <xf numFmtId="0" fontId="25" fillId="5" borderId="2" xfId="0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horizontal="center" vertical="center"/>
    </xf>
    <xf numFmtId="0" fontId="24" fillId="6" borderId="7" xfId="0" applyFont="1" applyFill="1" applyBorder="1" applyAlignment="1">
      <alignment horizontal="center" vertical="center"/>
    </xf>
    <xf numFmtId="0" fontId="24" fillId="6" borderId="0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left" vertical="center"/>
    </xf>
  </cellXfs>
  <cellStyles count="5">
    <cellStyle name="Normal_English Headings" xfId="2"/>
    <cellStyle name="표준" xfId="0" builtinId="0"/>
    <cellStyle name="표준 2" xfId="1"/>
    <cellStyle name="표준 3" xfId="3"/>
    <cellStyle name="표준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20320</xdr:rowOff>
    </xdr:from>
    <xdr:to>
      <xdr:col>13</xdr:col>
      <xdr:colOff>426720</xdr:colOff>
      <xdr:row>3</xdr:row>
      <xdr:rowOff>0</xdr:rowOff>
    </xdr:to>
    <xdr:sp macro="" textlink="">
      <xdr:nvSpPr>
        <xdr:cNvPr id="2" name="직사각형 1"/>
        <xdr:cNvSpPr/>
      </xdr:nvSpPr>
      <xdr:spPr>
        <a:xfrm>
          <a:off x="45720" y="20320"/>
          <a:ext cx="6819900" cy="551180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2400">
              <a:solidFill>
                <a:sysClr val="windowText" lastClr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방지시설 총탄화수소 측정결과</a:t>
          </a:r>
          <a:endParaRPr lang="en-US" altLang="ko-KR" sz="2400">
            <a:solidFill>
              <a:sysClr val="windowText" lastClr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</xdr:txBody>
    </xdr:sp>
    <xdr:clientData/>
  </xdr:twoCellAnchor>
  <xdr:twoCellAnchor>
    <xdr:from>
      <xdr:col>14</xdr:col>
      <xdr:colOff>0</xdr:colOff>
      <xdr:row>0</xdr:row>
      <xdr:rowOff>20320</xdr:rowOff>
    </xdr:from>
    <xdr:to>
      <xdr:col>14</xdr:col>
      <xdr:colOff>0</xdr:colOff>
      <xdr:row>3</xdr:row>
      <xdr:rowOff>0</xdr:rowOff>
    </xdr:to>
    <xdr:sp macro="" textlink="">
      <xdr:nvSpPr>
        <xdr:cNvPr id="3" name="직사각형 2"/>
        <xdr:cNvSpPr/>
      </xdr:nvSpPr>
      <xdr:spPr>
        <a:xfrm>
          <a:off x="6979920" y="20320"/>
          <a:ext cx="6819900" cy="551180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2400">
              <a:solidFill>
                <a:sysClr val="windowText" lastClr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공정배출가스 처리시설 정기점검 측정결과</a:t>
          </a:r>
          <a:endParaRPr lang="en-US" altLang="ko-KR" sz="2400">
            <a:solidFill>
              <a:sysClr val="windowText" lastClr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</xdr:txBody>
    </xdr:sp>
    <xdr:clientData/>
  </xdr:twoCellAnchor>
  <xdr:twoCellAnchor>
    <xdr:from>
      <xdr:col>14</xdr:col>
      <xdr:colOff>0</xdr:colOff>
      <xdr:row>0</xdr:row>
      <xdr:rowOff>20320</xdr:rowOff>
    </xdr:from>
    <xdr:to>
      <xdr:col>14</xdr:col>
      <xdr:colOff>0</xdr:colOff>
      <xdr:row>3</xdr:row>
      <xdr:rowOff>0</xdr:rowOff>
    </xdr:to>
    <xdr:sp macro="" textlink="">
      <xdr:nvSpPr>
        <xdr:cNvPr id="4" name="직사각형 3"/>
        <xdr:cNvSpPr/>
      </xdr:nvSpPr>
      <xdr:spPr>
        <a:xfrm>
          <a:off x="13914120" y="20320"/>
          <a:ext cx="6819900" cy="551180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2400">
              <a:solidFill>
                <a:sysClr val="windowText" lastClr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공정배출가스 처리시설 정기점검 측정결과</a:t>
          </a:r>
          <a:endParaRPr lang="en-US" altLang="ko-KR" sz="2400">
            <a:solidFill>
              <a:sysClr val="windowText" lastClr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</xdr:txBody>
    </xdr:sp>
    <xdr:clientData/>
  </xdr:twoCellAnchor>
  <xdr:twoCellAnchor>
    <xdr:from>
      <xdr:col>14</xdr:col>
      <xdr:colOff>0</xdr:colOff>
      <xdr:row>0</xdr:row>
      <xdr:rowOff>20320</xdr:rowOff>
    </xdr:from>
    <xdr:to>
      <xdr:col>14</xdr:col>
      <xdr:colOff>0</xdr:colOff>
      <xdr:row>3</xdr:row>
      <xdr:rowOff>0</xdr:rowOff>
    </xdr:to>
    <xdr:sp macro="" textlink="">
      <xdr:nvSpPr>
        <xdr:cNvPr id="5" name="직사각형 4"/>
        <xdr:cNvSpPr/>
      </xdr:nvSpPr>
      <xdr:spPr>
        <a:xfrm>
          <a:off x="20848320" y="20320"/>
          <a:ext cx="6819900" cy="551180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2400">
              <a:solidFill>
                <a:sysClr val="windowText" lastClr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공정배출가스 처리시설 정기점검 측정결과</a:t>
          </a:r>
          <a:endParaRPr lang="en-US" altLang="ko-KR" sz="2400">
            <a:solidFill>
              <a:sysClr val="windowText" lastClr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112062</xdr:colOff>
      <xdr:row>0</xdr:row>
      <xdr:rowOff>56030</xdr:rowOff>
    </xdr:from>
    <xdr:to>
      <xdr:col>13</xdr:col>
      <xdr:colOff>403413</xdr:colOff>
      <xdr:row>3</xdr:row>
      <xdr:rowOff>35710</xdr:rowOff>
    </xdr:to>
    <xdr:sp macro="" textlink="">
      <xdr:nvSpPr>
        <xdr:cNvPr id="2" name="직사각형 1"/>
        <xdr:cNvSpPr/>
      </xdr:nvSpPr>
      <xdr:spPr>
        <a:xfrm>
          <a:off x="112062" y="56030"/>
          <a:ext cx="6701116" cy="551180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2400">
              <a:solidFill>
                <a:sysClr val="windowText" lastClr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방지시설 총탄화수소 측정장비 교정일지</a:t>
          </a:r>
          <a:endParaRPr lang="en-US" altLang="ko-KR" sz="2400">
            <a:solidFill>
              <a:sysClr val="windowText" lastClr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38100</xdr:rowOff>
    </xdr:from>
    <xdr:to>
      <xdr:col>19</xdr:col>
      <xdr:colOff>0</xdr:colOff>
      <xdr:row>2</xdr:row>
      <xdr:rowOff>143435</xdr:rowOff>
    </xdr:to>
    <xdr:sp macro="" textlink="">
      <xdr:nvSpPr>
        <xdr:cNvPr id="2" name="직사각형 1"/>
        <xdr:cNvSpPr/>
      </xdr:nvSpPr>
      <xdr:spPr>
        <a:xfrm>
          <a:off x="30480" y="38100"/>
          <a:ext cx="14967473" cy="481853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2400">
              <a:solidFill>
                <a:sysClr val="windowText" lastClr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비산누출시설 누출점검 결과</a:t>
          </a:r>
          <a:endParaRPr lang="en-US" altLang="ko-KR" sz="2400">
            <a:solidFill>
              <a:sysClr val="windowText" lastClr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67235</xdr:rowOff>
    </xdr:from>
    <xdr:to>
      <xdr:col>13</xdr:col>
      <xdr:colOff>414615</xdr:colOff>
      <xdr:row>3</xdr:row>
      <xdr:rowOff>46915</xdr:rowOff>
    </xdr:to>
    <xdr:sp macro="" textlink="">
      <xdr:nvSpPr>
        <xdr:cNvPr id="2" name="직사각형 1"/>
        <xdr:cNvSpPr/>
      </xdr:nvSpPr>
      <xdr:spPr>
        <a:xfrm>
          <a:off x="123264" y="67235"/>
          <a:ext cx="6701116" cy="551180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2400">
              <a:solidFill>
                <a:sysClr val="windowText" lastClr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비산누출시설 누출점검 측정장비 교정일지</a:t>
          </a:r>
          <a:endParaRPr lang="en-US" altLang="ko-KR" sz="2400">
            <a:solidFill>
              <a:sysClr val="windowText" lastClr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45721</xdr:rowOff>
    </xdr:from>
    <xdr:to>
      <xdr:col>19</xdr:col>
      <xdr:colOff>396240</xdr:colOff>
      <xdr:row>2</xdr:row>
      <xdr:rowOff>130628</xdr:rowOff>
    </xdr:to>
    <xdr:sp macro="" textlink="">
      <xdr:nvSpPr>
        <xdr:cNvPr id="2" name="직사각형 1"/>
        <xdr:cNvSpPr/>
      </xdr:nvSpPr>
      <xdr:spPr>
        <a:xfrm>
          <a:off x="114300" y="45721"/>
          <a:ext cx="9797415" cy="618307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2800">
              <a:solidFill>
                <a:sysClr val="windowText" lastClr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원료야적장 비산먼지 측정결과</a:t>
          </a:r>
          <a:endParaRPr lang="en-US" altLang="ko-KR" sz="2800">
            <a:solidFill>
              <a:sysClr val="windowText" lastClr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</xdr:txBody>
    </xdr:sp>
    <xdr:clientData/>
  </xdr:twoCellAnchor>
  <xdr:twoCellAnchor editAs="oneCell">
    <xdr:from>
      <xdr:col>22</xdr:col>
      <xdr:colOff>71846</xdr:colOff>
      <xdr:row>0</xdr:row>
      <xdr:rowOff>111034</xdr:rowOff>
    </xdr:from>
    <xdr:to>
      <xdr:col>31</xdr:col>
      <xdr:colOff>22316</xdr:colOff>
      <xdr:row>4</xdr:row>
      <xdr:rowOff>54503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251" t="23188" r="64579" b="58162"/>
        <a:stretch/>
      </xdr:blipFill>
      <xdr:spPr>
        <a:xfrm>
          <a:off x="11016071" y="111034"/>
          <a:ext cx="4255770" cy="1057894"/>
        </a:xfrm>
        <a:prstGeom prst="rect">
          <a:avLst/>
        </a:prstGeom>
      </xdr:spPr>
    </xdr:pic>
    <xdr:clientData/>
  </xdr:twoCellAnchor>
  <xdr:twoCellAnchor editAs="oneCell">
    <xdr:from>
      <xdr:col>22</xdr:col>
      <xdr:colOff>65859</xdr:colOff>
      <xdr:row>4</xdr:row>
      <xdr:rowOff>0</xdr:rowOff>
    </xdr:from>
    <xdr:to>
      <xdr:col>31</xdr:col>
      <xdr:colOff>16329</xdr:colOff>
      <xdr:row>7</xdr:row>
      <xdr:rowOff>72722</xdr:rowOff>
    </xdr:to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251" t="57969" r="64579" b="20356"/>
        <a:stretch/>
      </xdr:blipFill>
      <xdr:spPr>
        <a:xfrm>
          <a:off x="11010084" y="1114425"/>
          <a:ext cx="4255770" cy="1215722"/>
        </a:xfrm>
        <a:prstGeom prst="rect">
          <a:avLst/>
        </a:prstGeom>
      </xdr:spPr>
    </xdr:pic>
    <xdr:clientData/>
  </xdr:twoCellAnchor>
  <xdr:twoCellAnchor>
    <xdr:from>
      <xdr:col>10</xdr:col>
      <xdr:colOff>19051</xdr:colOff>
      <xdr:row>4</xdr:row>
      <xdr:rowOff>19050</xdr:rowOff>
    </xdr:from>
    <xdr:to>
      <xdr:col>19</xdr:col>
      <xdr:colOff>447676</xdr:colOff>
      <xdr:row>9</xdr:row>
      <xdr:rowOff>372863</xdr:rowOff>
    </xdr:to>
    <xdr:pic>
      <xdr:nvPicPr>
        <xdr:cNvPr id="5" name="그림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799" b="31957"/>
        <a:stretch/>
      </xdr:blipFill>
      <xdr:spPr>
        <a:xfrm>
          <a:off x="4876801" y="1133475"/>
          <a:ext cx="5086350" cy="2258813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4</xdr:row>
      <xdr:rowOff>104775</xdr:rowOff>
    </xdr:from>
    <xdr:to>
      <xdr:col>13</xdr:col>
      <xdr:colOff>298655</xdr:colOff>
      <xdr:row>9</xdr:row>
      <xdr:rowOff>342900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95850" y="1219200"/>
          <a:ext cx="1717880" cy="2143125"/>
        </a:xfrm>
        <a:prstGeom prst="rect">
          <a:avLst/>
        </a:prstGeom>
      </xdr:spPr>
    </xdr:pic>
    <xdr:clientData/>
  </xdr:twoCellAnchor>
  <xdr:twoCellAnchor>
    <xdr:from>
      <xdr:col>15</xdr:col>
      <xdr:colOff>451057</xdr:colOff>
      <xdr:row>6</xdr:row>
      <xdr:rowOff>158012</xdr:rowOff>
    </xdr:from>
    <xdr:to>
      <xdr:col>16</xdr:col>
      <xdr:colOff>482364</xdr:colOff>
      <xdr:row>9</xdr:row>
      <xdr:rowOff>70081</xdr:rowOff>
    </xdr:to>
    <xdr:sp macro="" textlink="">
      <xdr:nvSpPr>
        <xdr:cNvPr id="7" name="자유형 6"/>
        <xdr:cNvSpPr/>
      </xdr:nvSpPr>
      <xdr:spPr>
        <a:xfrm>
          <a:off x="7928182" y="2034437"/>
          <a:ext cx="612332" cy="1055069"/>
        </a:xfrm>
        <a:custGeom>
          <a:avLst/>
          <a:gdLst>
            <a:gd name="connsiteX0" fmla="*/ 0 w 494522"/>
            <a:gd name="connsiteY0" fmla="*/ 1007706 h 1063689"/>
            <a:gd name="connsiteX1" fmla="*/ 251926 w 494522"/>
            <a:gd name="connsiteY1" fmla="*/ 0 h 1063689"/>
            <a:gd name="connsiteX2" fmla="*/ 494522 w 494522"/>
            <a:gd name="connsiteY2" fmla="*/ 279918 h 1063689"/>
            <a:gd name="connsiteX3" fmla="*/ 391885 w 494522"/>
            <a:gd name="connsiteY3" fmla="*/ 905069 h 1063689"/>
            <a:gd name="connsiteX4" fmla="*/ 270587 w 494522"/>
            <a:gd name="connsiteY4" fmla="*/ 1063689 h 1063689"/>
            <a:gd name="connsiteX5" fmla="*/ 0 w 494522"/>
            <a:gd name="connsiteY5" fmla="*/ 1007706 h 10636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94522" h="1063689">
              <a:moveTo>
                <a:pt x="0" y="1007706"/>
              </a:moveTo>
              <a:lnTo>
                <a:pt x="251926" y="0"/>
              </a:lnTo>
              <a:lnTo>
                <a:pt x="494522" y="279918"/>
              </a:lnTo>
              <a:lnTo>
                <a:pt x="391885" y="905069"/>
              </a:lnTo>
              <a:lnTo>
                <a:pt x="270587" y="1063689"/>
              </a:lnTo>
              <a:lnTo>
                <a:pt x="0" y="1007706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ko-KR" altLang="en-US"/>
        </a:p>
      </xdr:txBody>
    </xdr:sp>
    <xdr:clientData/>
  </xdr:twoCellAnchor>
  <xdr:twoCellAnchor>
    <xdr:from>
      <xdr:col>16</xdr:col>
      <xdr:colOff>318819</xdr:colOff>
      <xdr:row>9</xdr:row>
      <xdr:rowOff>11696</xdr:rowOff>
    </xdr:from>
    <xdr:to>
      <xdr:col>16</xdr:col>
      <xdr:colOff>434119</xdr:colOff>
      <xdr:row>9</xdr:row>
      <xdr:rowOff>113390</xdr:rowOff>
    </xdr:to>
    <xdr:sp macro="" textlink="">
      <xdr:nvSpPr>
        <xdr:cNvPr id="8" name="타원 7"/>
        <xdr:cNvSpPr/>
      </xdr:nvSpPr>
      <xdr:spPr>
        <a:xfrm>
          <a:off x="8376969" y="3031121"/>
          <a:ext cx="115300" cy="101694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ko-KR" sz="800"/>
            <a:t>1</a:t>
          </a:r>
          <a:endParaRPr lang="ko-KR" altLang="en-US" sz="800"/>
        </a:p>
      </xdr:txBody>
    </xdr:sp>
    <xdr:clientData/>
  </xdr:twoCellAnchor>
  <xdr:twoCellAnchor>
    <xdr:from>
      <xdr:col>16</xdr:col>
      <xdr:colOff>442188</xdr:colOff>
      <xdr:row>8</xdr:row>
      <xdr:rowOff>19920</xdr:rowOff>
    </xdr:from>
    <xdr:to>
      <xdr:col>17</xdr:col>
      <xdr:colOff>77316</xdr:colOff>
      <xdr:row>8</xdr:row>
      <xdr:rowOff>121766</xdr:rowOff>
    </xdr:to>
    <xdr:sp macro="" textlink="">
      <xdr:nvSpPr>
        <xdr:cNvPr id="9" name="타원 8"/>
        <xdr:cNvSpPr/>
      </xdr:nvSpPr>
      <xdr:spPr>
        <a:xfrm>
          <a:off x="8500338" y="2658345"/>
          <a:ext cx="120903" cy="101846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ko-KR" sz="800"/>
            <a:t>2</a:t>
          </a:r>
          <a:endParaRPr lang="ko-KR" altLang="en-US" sz="800"/>
        </a:p>
      </xdr:txBody>
    </xdr:sp>
    <xdr:clientData/>
  </xdr:twoCellAnchor>
  <xdr:twoCellAnchor>
    <xdr:from>
      <xdr:col>17</xdr:col>
      <xdr:colOff>45165</xdr:colOff>
      <xdr:row>7</xdr:row>
      <xdr:rowOff>35526</xdr:rowOff>
    </xdr:from>
    <xdr:to>
      <xdr:col>17</xdr:col>
      <xdr:colOff>160465</xdr:colOff>
      <xdr:row>7</xdr:row>
      <xdr:rowOff>137220</xdr:rowOff>
    </xdr:to>
    <xdr:sp macro="" textlink="">
      <xdr:nvSpPr>
        <xdr:cNvPr id="10" name="타원 9"/>
        <xdr:cNvSpPr/>
      </xdr:nvSpPr>
      <xdr:spPr>
        <a:xfrm>
          <a:off x="8589090" y="2292951"/>
          <a:ext cx="115300" cy="101694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ko-KR" sz="800"/>
            <a:t>3</a:t>
          </a:r>
          <a:endParaRPr lang="ko-KR" altLang="en-US" sz="800"/>
        </a:p>
      </xdr:txBody>
    </xdr:sp>
    <xdr:clientData/>
  </xdr:twoCellAnchor>
  <xdr:twoCellAnchor>
    <xdr:from>
      <xdr:col>14</xdr:col>
      <xdr:colOff>385401</xdr:colOff>
      <xdr:row>7</xdr:row>
      <xdr:rowOff>221540</xdr:rowOff>
    </xdr:from>
    <xdr:to>
      <xdr:col>15</xdr:col>
      <xdr:colOff>402106</xdr:colOff>
      <xdr:row>8</xdr:row>
      <xdr:rowOff>1390</xdr:rowOff>
    </xdr:to>
    <xdr:sp macro="" textlink="">
      <xdr:nvSpPr>
        <xdr:cNvPr id="11" name="오른쪽 화살표 10"/>
        <xdr:cNvSpPr/>
      </xdr:nvSpPr>
      <xdr:spPr>
        <a:xfrm>
          <a:off x="7281501" y="2478965"/>
          <a:ext cx="597730" cy="1608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ko-KR" altLang="en-US"/>
        </a:p>
      </xdr:txBody>
    </xdr:sp>
    <xdr:clientData/>
  </xdr:twoCellAnchor>
  <xdr:twoCellAnchor>
    <xdr:from>
      <xdr:col>13</xdr:col>
      <xdr:colOff>322896</xdr:colOff>
      <xdr:row>7</xdr:row>
      <xdr:rowOff>151186</xdr:rowOff>
    </xdr:from>
    <xdr:to>
      <xdr:col>14</xdr:col>
      <xdr:colOff>313053</xdr:colOff>
      <xdr:row>8</xdr:row>
      <xdr:rowOff>57040</xdr:rowOff>
    </xdr:to>
    <xdr:sp macro="" textlink="">
      <xdr:nvSpPr>
        <xdr:cNvPr id="12" name="TextBox 4"/>
        <xdr:cNvSpPr txBox="1"/>
      </xdr:nvSpPr>
      <xdr:spPr>
        <a:xfrm>
          <a:off x="6637971" y="2408611"/>
          <a:ext cx="571182" cy="286854"/>
        </a:xfrm>
        <a:prstGeom prst="rect">
          <a:avLst/>
        </a:prstGeom>
        <a:solidFill>
          <a:schemeClr val="bg1"/>
        </a:solidFill>
        <a:ln>
          <a:solidFill>
            <a:srgbClr val="C00000"/>
          </a:solidFill>
        </a:ln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900" b="1">
              <a:solidFill>
                <a:srgbClr val="C00000"/>
              </a:solidFill>
            </a:rPr>
            <a:t>주풍향</a:t>
          </a:r>
        </a:p>
      </xdr:txBody>
    </xdr:sp>
    <xdr:clientData/>
  </xdr:twoCellAnchor>
  <xdr:twoCellAnchor>
    <xdr:from>
      <xdr:col>15</xdr:col>
      <xdr:colOff>518175</xdr:colOff>
      <xdr:row>7</xdr:row>
      <xdr:rowOff>186592</xdr:rowOff>
    </xdr:from>
    <xdr:to>
      <xdr:col>17</xdr:col>
      <xdr:colOff>8692</xdr:colOff>
      <xdr:row>8</xdr:row>
      <xdr:rowOff>27934</xdr:rowOff>
    </xdr:to>
    <xdr:sp macro="" textlink="">
      <xdr:nvSpPr>
        <xdr:cNvPr id="13" name="TextBox 12"/>
        <xdr:cNvSpPr txBox="1"/>
      </xdr:nvSpPr>
      <xdr:spPr>
        <a:xfrm>
          <a:off x="7995300" y="2444017"/>
          <a:ext cx="557317" cy="2223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900" b="1">
              <a:solidFill>
                <a:schemeClr val="bg1"/>
              </a:solidFill>
            </a:rPr>
            <a:t>야적장</a:t>
          </a:r>
        </a:p>
      </xdr:txBody>
    </xdr:sp>
    <xdr:clientData/>
  </xdr:twoCellAnchor>
  <xdr:twoCellAnchor>
    <xdr:from>
      <xdr:col>18</xdr:col>
      <xdr:colOff>314750</xdr:colOff>
      <xdr:row>8</xdr:row>
      <xdr:rowOff>93259</xdr:rowOff>
    </xdr:from>
    <xdr:to>
      <xdr:col>20</xdr:col>
      <xdr:colOff>96448</xdr:colOff>
      <xdr:row>8</xdr:row>
      <xdr:rowOff>380114</xdr:rowOff>
    </xdr:to>
    <xdr:sp macro="" textlink="">
      <xdr:nvSpPr>
        <xdr:cNvPr id="14" name="TextBox 4"/>
        <xdr:cNvSpPr txBox="1"/>
      </xdr:nvSpPr>
      <xdr:spPr>
        <a:xfrm>
          <a:off x="9344450" y="2731684"/>
          <a:ext cx="753248" cy="286855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50" b="1">
              <a:solidFill>
                <a:schemeClr val="bg1"/>
              </a:solidFill>
            </a:rPr>
            <a:t>대조군</a:t>
          </a:r>
        </a:p>
      </xdr:txBody>
    </xdr:sp>
    <xdr:clientData/>
  </xdr:twoCellAnchor>
  <xdr:twoCellAnchor>
    <xdr:from>
      <xdr:col>18</xdr:col>
      <xdr:colOff>313285</xdr:colOff>
      <xdr:row>9</xdr:row>
      <xdr:rowOff>28007</xdr:rowOff>
    </xdr:from>
    <xdr:to>
      <xdr:col>20</xdr:col>
      <xdr:colOff>94983</xdr:colOff>
      <xdr:row>9</xdr:row>
      <xdr:rowOff>314863</xdr:rowOff>
    </xdr:to>
    <xdr:sp macro="" textlink="">
      <xdr:nvSpPr>
        <xdr:cNvPr id="15" name="TextBox 4"/>
        <xdr:cNvSpPr txBox="1"/>
      </xdr:nvSpPr>
      <xdr:spPr>
        <a:xfrm>
          <a:off x="9342985" y="3047432"/>
          <a:ext cx="753248" cy="286856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50" b="1">
              <a:solidFill>
                <a:schemeClr val="bg1"/>
              </a:solidFill>
            </a:rPr>
            <a:t>측정군</a:t>
          </a:r>
        </a:p>
      </xdr:txBody>
    </xdr:sp>
    <xdr:clientData/>
  </xdr:twoCellAnchor>
  <xdr:twoCellAnchor>
    <xdr:from>
      <xdr:col>15</xdr:col>
      <xdr:colOff>438150</xdr:colOff>
      <xdr:row>7</xdr:row>
      <xdr:rowOff>257175</xdr:rowOff>
    </xdr:from>
    <xdr:to>
      <xdr:col>15</xdr:col>
      <xdr:colOff>557329</xdr:colOff>
      <xdr:row>7</xdr:row>
      <xdr:rowOff>353696</xdr:rowOff>
    </xdr:to>
    <xdr:sp macro="" textlink="">
      <xdr:nvSpPr>
        <xdr:cNvPr id="16" name="타원 15"/>
        <xdr:cNvSpPr/>
      </xdr:nvSpPr>
      <xdr:spPr>
        <a:xfrm>
          <a:off x="7915275" y="2514600"/>
          <a:ext cx="119179" cy="96521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ko-KR" altLang="en-US" sz="1100"/>
        </a:p>
      </xdr:txBody>
    </xdr:sp>
    <xdr:clientData/>
  </xdr:twoCellAnchor>
  <xdr:twoCellAnchor>
    <xdr:from>
      <xdr:col>18</xdr:col>
      <xdr:colOff>276226</xdr:colOff>
      <xdr:row>8</xdr:row>
      <xdr:rowOff>200025</xdr:rowOff>
    </xdr:from>
    <xdr:to>
      <xdr:col>18</xdr:col>
      <xdr:colOff>397129</xdr:colOff>
      <xdr:row>8</xdr:row>
      <xdr:rowOff>296547</xdr:rowOff>
    </xdr:to>
    <xdr:sp macro="" textlink="">
      <xdr:nvSpPr>
        <xdr:cNvPr id="17" name="타원 16"/>
        <xdr:cNvSpPr/>
      </xdr:nvSpPr>
      <xdr:spPr>
        <a:xfrm>
          <a:off x="9305926" y="2838450"/>
          <a:ext cx="120903" cy="96522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ko-KR" altLang="en-US" sz="1100"/>
        </a:p>
      </xdr:txBody>
    </xdr:sp>
    <xdr:clientData/>
  </xdr:twoCellAnchor>
  <xdr:twoCellAnchor>
    <xdr:from>
      <xdr:col>18</xdr:col>
      <xdr:colOff>298635</xdr:colOff>
      <xdr:row>9</xdr:row>
      <xdr:rowOff>138449</xdr:rowOff>
    </xdr:from>
    <xdr:to>
      <xdr:col>18</xdr:col>
      <xdr:colOff>419538</xdr:colOff>
      <xdr:row>9</xdr:row>
      <xdr:rowOff>235125</xdr:rowOff>
    </xdr:to>
    <xdr:sp macro="" textlink="">
      <xdr:nvSpPr>
        <xdr:cNvPr id="18" name="타원 17"/>
        <xdr:cNvSpPr/>
      </xdr:nvSpPr>
      <xdr:spPr>
        <a:xfrm>
          <a:off x="9328335" y="3157874"/>
          <a:ext cx="120903" cy="96676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ko-KR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45721</xdr:rowOff>
    </xdr:from>
    <xdr:to>
      <xdr:col>19</xdr:col>
      <xdr:colOff>396240</xdr:colOff>
      <xdr:row>2</xdr:row>
      <xdr:rowOff>130628</xdr:rowOff>
    </xdr:to>
    <xdr:sp macro="" textlink="">
      <xdr:nvSpPr>
        <xdr:cNvPr id="2" name="직사각형 1"/>
        <xdr:cNvSpPr/>
      </xdr:nvSpPr>
      <xdr:spPr>
        <a:xfrm>
          <a:off x="114300" y="45721"/>
          <a:ext cx="9797415" cy="618307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2800">
              <a:solidFill>
                <a:sysClr val="windowText" lastClr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소결로 비산먼지 측정결과</a:t>
          </a:r>
          <a:endParaRPr lang="en-US" altLang="ko-KR" sz="2800">
            <a:solidFill>
              <a:sysClr val="windowText" lastClr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</xdr:txBody>
    </xdr:sp>
    <xdr:clientData/>
  </xdr:twoCellAnchor>
  <xdr:twoCellAnchor editAs="oneCell">
    <xdr:from>
      <xdr:col>22</xdr:col>
      <xdr:colOff>71846</xdr:colOff>
      <xdr:row>0</xdr:row>
      <xdr:rowOff>111034</xdr:rowOff>
    </xdr:from>
    <xdr:to>
      <xdr:col>31</xdr:col>
      <xdr:colOff>22316</xdr:colOff>
      <xdr:row>3</xdr:row>
      <xdr:rowOff>368828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251" t="23188" r="64579" b="58162"/>
        <a:stretch/>
      </xdr:blipFill>
      <xdr:spPr>
        <a:xfrm>
          <a:off x="11016071" y="111034"/>
          <a:ext cx="4255770" cy="1057894"/>
        </a:xfrm>
        <a:prstGeom prst="rect">
          <a:avLst/>
        </a:prstGeom>
      </xdr:spPr>
    </xdr:pic>
    <xdr:clientData/>
  </xdr:twoCellAnchor>
  <xdr:twoCellAnchor editAs="oneCell">
    <xdr:from>
      <xdr:col>22</xdr:col>
      <xdr:colOff>65859</xdr:colOff>
      <xdr:row>4</xdr:row>
      <xdr:rowOff>0</xdr:rowOff>
    </xdr:from>
    <xdr:to>
      <xdr:col>31</xdr:col>
      <xdr:colOff>16329</xdr:colOff>
      <xdr:row>7</xdr:row>
      <xdr:rowOff>72722</xdr:rowOff>
    </xdr:to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251" t="57969" r="64579" b="20356"/>
        <a:stretch/>
      </xdr:blipFill>
      <xdr:spPr>
        <a:xfrm>
          <a:off x="11010084" y="1240972"/>
          <a:ext cx="4255770" cy="12157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58"/>
  <sheetViews>
    <sheetView tabSelected="1" zoomScale="85" zoomScaleNormal="85" zoomScaleSheetLayoutView="85" workbookViewId="0">
      <selection activeCell="A6" sqref="A6"/>
    </sheetView>
  </sheetViews>
  <sheetFormatPr defaultColWidth="6.5" defaultRowHeight="15" customHeight="1" x14ac:dyDescent="0.3"/>
  <cols>
    <col min="1" max="1" width="7.625" bestFit="1" customWidth="1"/>
    <col min="3" max="3" width="7.625" bestFit="1" customWidth="1"/>
    <col min="5" max="5" width="8.75" bestFit="1" customWidth="1"/>
    <col min="7" max="7" width="7.625" bestFit="1" customWidth="1"/>
    <col min="9" max="9" width="7.625" bestFit="1" customWidth="1"/>
    <col min="11" max="11" width="7.625" bestFit="1" customWidth="1"/>
  </cols>
  <sheetData>
    <row r="4" spans="1:14" ht="4.9000000000000004" customHeight="1" x14ac:dyDescent="0.3"/>
    <row r="5" spans="1:14" ht="4.9000000000000004" customHeight="1" x14ac:dyDescent="0.3"/>
    <row r="6" spans="1:14" ht="19.899999999999999" customHeight="1" x14ac:dyDescent="0.3">
      <c r="A6" s="1" t="s">
        <v>47</v>
      </c>
    </row>
    <row r="7" spans="1:14" ht="30" customHeight="1" x14ac:dyDescent="0.3">
      <c r="A7" s="57" t="s">
        <v>48</v>
      </c>
      <c r="B7" s="91"/>
      <c r="C7" s="92"/>
      <c r="D7" s="93" t="s">
        <v>50</v>
      </c>
      <c r="E7" s="94"/>
      <c r="F7" s="94"/>
      <c r="G7" s="95"/>
      <c r="H7" s="57" t="s">
        <v>51</v>
      </c>
      <c r="I7" s="92"/>
      <c r="J7" s="57" t="s">
        <v>52</v>
      </c>
      <c r="K7" s="58"/>
      <c r="L7" s="59" t="s">
        <v>53</v>
      </c>
      <c r="M7" s="60"/>
      <c r="N7" s="58"/>
    </row>
    <row r="8" spans="1:14" ht="30" customHeight="1" x14ac:dyDescent="0.3">
      <c r="A8" s="96" t="s">
        <v>49</v>
      </c>
      <c r="B8" s="97"/>
      <c r="C8" s="98"/>
      <c r="D8" s="61" t="s">
        <v>54</v>
      </c>
      <c r="E8" s="62"/>
      <c r="F8" s="62"/>
      <c r="G8" s="63"/>
      <c r="H8" s="96" t="s">
        <v>55</v>
      </c>
      <c r="I8" s="98"/>
      <c r="J8" s="61" t="s">
        <v>56</v>
      </c>
      <c r="K8" s="63"/>
      <c r="L8" s="61" t="s">
        <v>57</v>
      </c>
      <c r="M8" s="62"/>
      <c r="N8" s="63"/>
    </row>
    <row r="9" spans="1:14" ht="4.9000000000000004" customHeight="1" x14ac:dyDescent="0.3"/>
    <row r="10" spans="1:14" ht="19.899999999999999" customHeight="1" x14ac:dyDescent="0.3">
      <c r="A10" s="1" t="s">
        <v>17</v>
      </c>
    </row>
    <row r="11" spans="1:14" ht="13.9" customHeight="1" x14ac:dyDescent="0.3">
      <c r="A11" s="67" t="s">
        <v>21</v>
      </c>
      <c r="B11" s="67"/>
      <c r="C11" s="66" t="s">
        <v>58</v>
      </c>
      <c r="D11" s="66"/>
      <c r="E11" s="67" t="s">
        <v>59</v>
      </c>
      <c r="F11" s="66" t="s">
        <v>16</v>
      </c>
      <c r="G11" s="66" t="s">
        <v>7</v>
      </c>
      <c r="H11" s="67"/>
      <c r="I11" s="68" t="s">
        <v>157</v>
      </c>
      <c r="J11" s="69"/>
      <c r="K11" s="59" t="s">
        <v>8</v>
      </c>
      <c r="L11" s="60"/>
      <c r="M11" s="60"/>
      <c r="N11" s="58"/>
    </row>
    <row r="12" spans="1:14" ht="13.9" customHeight="1" x14ac:dyDescent="0.3">
      <c r="A12" s="67"/>
      <c r="B12" s="67"/>
      <c r="C12" s="66"/>
      <c r="D12" s="66"/>
      <c r="E12" s="67"/>
      <c r="F12" s="67"/>
      <c r="G12" s="67"/>
      <c r="H12" s="67"/>
      <c r="I12" s="70"/>
      <c r="J12" s="71"/>
      <c r="K12" s="59" t="s">
        <v>15</v>
      </c>
      <c r="L12" s="58"/>
      <c r="M12" s="59" t="s">
        <v>9</v>
      </c>
      <c r="N12" s="58"/>
    </row>
    <row r="13" spans="1:14" ht="28.9" customHeight="1" x14ac:dyDescent="0.3">
      <c r="A13" s="99" t="s">
        <v>61</v>
      </c>
      <c r="B13" s="100"/>
      <c r="C13" s="105" t="s">
        <v>60</v>
      </c>
      <c r="D13" s="100"/>
      <c r="E13" s="103" t="s">
        <v>62</v>
      </c>
      <c r="F13" s="10" t="s">
        <v>10</v>
      </c>
      <c r="G13" s="64" t="s">
        <v>63</v>
      </c>
      <c r="H13" s="65"/>
      <c r="I13" s="72" t="s">
        <v>64</v>
      </c>
      <c r="J13" s="73"/>
      <c r="K13" s="85" t="str">
        <f>IF(A19="-","-",AVERAGE(B19:B58,D19:D58,F19:F58)*I13)</f>
        <v>-</v>
      </c>
      <c r="L13" s="86"/>
      <c r="M13" s="87" t="str">
        <f>IF(K13="-","-",(K13-K14)/K13)</f>
        <v>-</v>
      </c>
      <c r="N13" s="88"/>
    </row>
    <row r="14" spans="1:14" ht="28.9" customHeight="1" x14ac:dyDescent="0.3">
      <c r="A14" s="101"/>
      <c r="B14" s="102"/>
      <c r="C14" s="101"/>
      <c r="D14" s="102"/>
      <c r="E14" s="104"/>
      <c r="F14" s="10" t="s">
        <v>6</v>
      </c>
      <c r="G14" s="64" t="s">
        <v>153</v>
      </c>
      <c r="H14" s="65"/>
      <c r="I14" s="72">
        <v>1</v>
      </c>
      <c r="J14" s="73"/>
      <c r="K14" s="83">
        <f>IF(G19="-","-",AVERAGE(H19:H58,J19:J58,L19:L58)*I14)</f>
        <v>57.135833333333338</v>
      </c>
      <c r="L14" s="84"/>
      <c r="M14" s="89"/>
      <c r="N14" s="90"/>
    </row>
    <row r="15" spans="1:14" ht="4.9000000000000004" customHeight="1" x14ac:dyDescent="0.3"/>
    <row r="16" spans="1:14" ht="19.899999999999999" customHeight="1" x14ac:dyDescent="0.3">
      <c r="A16" s="1" t="s">
        <v>66</v>
      </c>
    </row>
    <row r="17" spans="1:14" s="3" customFormat="1" ht="15" customHeight="1" x14ac:dyDescent="0.3">
      <c r="A17" s="80" t="s">
        <v>11</v>
      </c>
      <c r="B17" s="81"/>
      <c r="C17" s="81"/>
      <c r="D17" s="81"/>
      <c r="E17" s="81"/>
      <c r="F17" s="81"/>
      <c r="G17" s="80" t="s">
        <v>12</v>
      </c>
      <c r="H17" s="81"/>
      <c r="I17" s="81"/>
      <c r="J17" s="81"/>
      <c r="K17" s="81"/>
      <c r="L17" s="81"/>
      <c r="M17" s="82" t="s">
        <v>13</v>
      </c>
      <c r="N17" s="82"/>
    </row>
    <row r="18" spans="1:14" ht="15" customHeight="1" x14ac:dyDescent="0.3">
      <c r="A18" s="8" t="s">
        <v>14</v>
      </c>
      <c r="B18" s="8" t="s">
        <v>1</v>
      </c>
      <c r="C18" s="8" t="s">
        <v>0</v>
      </c>
      <c r="D18" s="8" t="s">
        <v>1</v>
      </c>
      <c r="E18" s="8" t="s">
        <v>0</v>
      </c>
      <c r="F18" s="8" t="s">
        <v>1</v>
      </c>
      <c r="G18" s="8" t="s">
        <v>0</v>
      </c>
      <c r="H18" s="8" t="s">
        <v>1</v>
      </c>
      <c r="I18" s="8" t="s">
        <v>0</v>
      </c>
      <c r="J18" s="8" t="s">
        <v>1</v>
      </c>
      <c r="K18" s="8" t="s">
        <v>0</v>
      </c>
      <c r="L18" s="8" t="s">
        <v>1</v>
      </c>
      <c r="M18" s="82"/>
      <c r="N18" s="82"/>
    </row>
    <row r="19" spans="1:14" ht="15" customHeight="1" x14ac:dyDescent="0.3">
      <c r="A19" s="11" t="s">
        <v>65</v>
      </c>
      <c r="B19" s="11" t="s">
        <v>65</v>
      </c>
      <c r="C19" s="11" t="s">
        <v>65</v>
      </c>
      <c r="D19" s="11" t="s">
        <v>65</v>
      </c>
      <c r="E19" s="11" t="s">
        <v>65</v>
      </c>
      <c r="F19" s="11" t="s">
        <v>65</v>
      </c>
      <c r="G19" s="11">
        <v>0.70378472222222221</v>
      </c>
      <c r="H19" s="12">
        <v>64.2</v>
      </c>
      <c r="I19" s="11">
        <v>0.71072916666666675</v>
      </c>
      <c r="J19" s="12">
        <v>56.8</v>
      </c>
      <c r="K19" s="11">
        <v>0.71767361111111105</v>
      </c>
      <c r="L19" s="12">
        <v>55.5</v>
      </c>
      <c r="M19" s="74"/>
      <c r="N19" s="75"/>
    </row>
    <row r="20" spans="1:14" ht="15" customHeight="1" x14ac:dyDescent="0.3">
      <c r="A20" s="11" t="s">
        <v>65</v>
      </c>
      <c r="B20" s="11" t="s">
        <v>65</v>
      </c>
      <c r="C20" s="11" t="s">
        <v>65</v>
      </c>
      <c r="D20" s="11" t="s">
        <v>65</v>
      </c>
      <c r="E20" s="11" t="s">
        <v>65</v>
      </c>
      <c r="F20" s="11" t="s">
        <v>65</v>
      </c>
      <c r="G20" s="11">
        <v>0.70395833333333335</v>
      </c>
      <c r="H20" s="12">
        <v>53.1</v>
      </c>
      <c r="I20" s="13">
        <v>0.71090277777777777</v>
      </c>
      <c r="J20" s="12">
        <v>62.9</v>
      </c>
      <c r="K20" s="11">
        <v>0.71784722222222219</v>
      </c>
      <c r="L20" s="12">
        <v>59.9</v>
      </c>
      <c r="M20" s="76"/>
      <c r="N20" s="77"/>
    </row>
    <row r="21" spans="1:14" ht="15" customHeight="1" x14ac:dyDescent="0.3">
      <c r="A21" s="11" t="s">
        <v>65</v>
      </c>
      <c r="B21" s="11" t="s">
        <v>65</v>
      </c>
      <c r="C21" s="11" t="s">
        <v>65</v>
      </c>
      <c r="D21" s="11" t="s">
        <v>65</v>
      </c>
      <c r="E21" s="11" t="s">
        <v>65</v>
      </c>
      <c r="F21" s="11" t="s">
        <v>65</v>
      </c>
      <c r="G21" s="11">
        <v>0.70413194444444438</v>
      </c>
      <c r="H21" s="12">
        <v>56.8</v>
      </c>
      <c r="I21" s="11">
        <v>0.71107638888888891</v>
      </c>
      <c r="J21" s="12">
        <v>49.9</v>
      </c>
      <c r="K21" s="11">
        <v>0.71802083333333344</v>
      </c>
      <c r="L21" s="12">
        <v>51.4</v>
      </c>
      <c r="M21" s="76"/>
      <c r="N21" s="77"/>
    </row>
    <row r="22" spans="1:14" ht="15" customHeight="1" x14ac:dyDescent="0.3">
      <c r="A22" s="11" t="s">
        <v>65</v>
      </c>
      <c r="B22" s="11" t="s">
        <v>65</v>
      </c>
      <c r="C22" s="11" t="s">
        <v>65</v>
      </c>
      <c r="D22" s="11" t="s">
        <v>65</v>
      </c>
      <c r="E22" s="11" t="s">
        <v>65</v>
      </c>
      <c r="F22" s="11" t="s">
        <v>65</v>
      </c>
      <c r="G22" s="11">
        <v>0.70430555555555552</v>
      </c>
      <c r="H22" s="12">
        <v>58.3</v>
      </c>
      <c r="I22" s="13">
        <v>0.71125000000000005</v>
      </c>
      <c r="J22" s="12">
        <v>67.8</v>
      </c>
      <c r="K22" s="11">
        <v>0.71819444444444447</v>
      </c>
      <c r="L22" s="12">
        <v>62.2</v>
      </c>
      <c r="M22" s="76"/>
      <c r="N22" s="77"/>
    </row>
    <row r="23" spans="1:14" ht="15" customHeight="1" x14ac:dyDescent="0.3">
      <c r="A23" s="11" t="s">
        <v>65</v>
      </c>
      <c r="B23" s="11" t="s">
        <v>65</v>
      </c>
      <c r="C23" s="11" t="s">
        <v>65</v>
      </c>
      <c r="D23" s="11" t="s">
        <v>65</v>
      </c>
      <c r="E23" s="11" t="s">
        <v>65</v>
      </c>
      <c r="F23" s="11" t="s">
        <v>65</v>
      </c>
      <c r="G23" s="11">
        <v>0.70447916666666666</v>
      </c>
      <c r="H23" s="12">
        <v>70.2</v>
      </c>
      <c r="I23" s="11">
        <v>0.71142361111111108</v>
      </c>
      <c r="J23" s="12">
        <v>66.099999999999994</v>
      </c>
      <c r="K23" s="11">
        <v>0.71836805555555561</v>
      </c>
      <c r="L23" s="12">
        <v>66.099999999999994</v>
      </c>
      <c r="M23" s="76"/>
      <c r="N23" s="77"/>
    </row>
    <row r="24" spans="1:14" ht="15" customHeight="1" x14ac:dyDescent="0.3">
      <c r="A24" s="11" t="s">
        <v>65</v>
      </c>
      <c r="B24" s="11" t="s">
        <v>65</v>
      </c>
      <c r="C24" s="11" t="s">
        <v>65</v>
      </c>
      <c r="D24" s="11" t="s">
        <v>65</v>
      </c>
      <c r="E24" s="11" t="s">
        <v>65</v>
      </c>
      <c r="F24" s="11" t="s">
        <v>65</v>
      </c>
      <c r="G24" s="11">
        <v>0.70465277777777768</v>
      </c>
      <c r="H24" s="12">
        <v>49.7</v>
      </c>
      <c r="I24" s="13">
        <v>0.71159722222222221</v>
      </c>
      <c r="J24" s="12">
        <v>55.9</v>
      </c>
      <c r="K24" s="11">
        <v>0.71854166666666675</v>
      </c>
      <c r="L24" s="12">
        <v>63.3</v>
      </c>
      <c r="M24" s="76"/>
      <c r="N24" s="77"/>
    </row>
    <row r="25" spans="1:14" ht="15" customHeight="1" x14ac:dyDescent="0.3">
      <c r="A25" s="11" t="s">
        <v>65</v>
      </c>
      <c r="B25" s="11" t="s">
        <v>65</v>
      </c>
      <c r="C25" s="11" t="s">
        <v>65</v>
      </c>
      <c r="D25" s="11" t="s">
        <v>65</v>
      </c>
      <c r="E25" s="11" t="s">
        <v>65</v>
      </c>
      <c r="F25" s="11" t="s">
        <v>65</v>
      </c>
      <c r="G25" s="11">
        <v>0.70482638888888882</v>
      </c>
      <c r="H25" s="12">
        <v>55.5</v>
      </c>
      <c r="I25" s="11">
        <v>0.71177083333333335</v>
      </c>
      <c r="J25" s="12">
        <v>51</v>
      </c>
      <c r="K25" s="11">
        <v>0.71871527777777777</v>
      </c>
      <c r="L25" s="12">
        <v>44.2</v>
      </c>
      <c r="M25" s="76"/>
      <c r="N25" s="77"/>
    </row>
    <row r="26" spans="1:14" ht="15" customHeight="1" x14ac:dyDescent="0.3">
      <c r="A26" s="11" t="s">
        <v>65</v>
      </c>
      <c r="B26" s="11" t="s">
        <v>65</v>
      </c>
      <c r="C26" s="11" t="s">
        <v>65</v>
      </c>
      <c r="D26" s="11" t="s">
        <v>65</v>
      </c>
      <c r="E26" s="11" t="s">
        <v>65</v>
      </c>
      <c r="F26" s="11" t="s">
        <v>65</v>
      </c>
      <c r="G26" s="11">
        <v>0.70500000000000007</v>
      </c>
      <c r="H26" s="12">
        <v>49.7</v>
      </c>
      <c r="I26" s="13">
        <v>0.71194444444444438</v>
      </c>
      <c r="J26" s="12">
        <v>58.1</v>
      </c>
      <c r="K26" s="11">
        <v>0.71888888888888891</v>
      </c>
      <c r="L26" s="12">
        <v>53.4</v>
      </c>
      <c r="M26" s="76"/>
      <c r="N26" s="77"/>
    </row>
    <row r="27" spans="1:14" ht="15" customHeight="1" x14ac:dyDescent="0.3">
      <c r="A27" s="11" t="s">
        <v>65</v>
      </c>
      <c r="B27" s="11" t="s">
        <v>65</v>
      </c>
      <c r="C27" s="11" t="s">
        <v>65</v>
      </c>
      <c r="D27" s="11" t="s">
        <v>65</v>
      </c>
      <c r="E27" s="11" t="s">
        <v>65</v>
      </c>
      <c r="F27" s="11" t="s">
        <v>65</v>
      </c>
      <c r="G27" s="11">
        <v>0.70517361111111121</v>
      </c>
      <c r="H27" s="12">
        <v>62.4</v>
      </c>
      <c r="I27" s="11">
        <v>0.71211805555555552</v>
      </c>
      <c r="J27" s="12">
        <v>54.3</v>
      </c>
      <c r="K27" s="11">
        <v>0.71906250000000005</v>
      </c>
      <c r="L27" s="12">
        <v>53.1</v>
      </c>
      <c r="M27" s="76"/>
      <c r="N27" s="77"/>
    </row>
    <row r="28" spans="1:14" ht="15" customHeight="1" x14ac:dyDescent="0.3">
      <c r="A28" s="11" t="s">
        <v>65</v>
      </c>
      <c r="B28" s="11" t="s">
        <v>65</v>
      </c>
      <c r="C28" s="11" t="s">
        <v>65</v>
      </c>
      <c r="D28" s="11" t="s">
        <v>65</v>
      </c>
      <c r="E28" s="11" t="s">
        <v>65</v>
      </c>
      <c r="F28" s="11" t="s">
        <v>65</v>
      </c>
      <c r="G28" s="11">
        <v>0.70534722222222224</v>
      </c>
      <c r="H28" s="12">
        <v>51.9</v>
      </c>
      <c r="I28" s="13">
        <v>0.71229166666666666</v>
      </c>
      <c r="J28" s="12">
        <v>60.7</v>
      </c>
      <c r="K28" s="11">
        <v>0.71923611111111108</v>
      </c>
      <c r="L28" s="12">
        <v>55.6</v>
      </c>
      <c r="M28" s="76"/>
      <c r="N28" s="77"/>
    </row>
    <row r="29" spans="1:14" ht="15" customHeight="1" x14ac:dyDescent="0.3">
      <c r="A29" s="11" t="s">
        <v>65</v>
      </c>
      <c r="B29" s="11" t="s">
        <v>65</v>
      </c>
      <c r="C29" s="11" t="s">
        <v>65</v>
      </c>
      <c r="D29" s="11" t="s">
        <v>65</v>
      </c>
      <c r="E29" s="11" t="s">
        <v>65</v>
      </c>
      <c r="F29" s="11" t="s">
        <v>65</v>
      </c>
      <c r="G29" s="11">
        <v>0.70552083333333337</v>
      </c>
      <c r="H29" s="12">
        <v>63.1</v>
      </c>
      <c r="I29" s="11">
        <v>0.71246527777777768</v>
      </c>
      <c r="J29" s="12">
        <v>47.7</v>
      </c>
      <c r="K29" s="11">
        <v>0.71940972222222221</v>
      </c>
      <c r="L29" s="12">
        <v>53.5</v>
      </c>
      <c r="M29" s="76"/>
      <c r="N29" s="77"/>
    </row>
    <row r="30" spans="1:14" ht="15" customHeight="1" x14ac:dyDescent="0.3">
      <c r="A30" s="11" t="s">
        <v>65</v>
      </c>
      <c r="B30" s="11" t="s">
        <v>65</v>
      </c>
      <c r="C30" s="11" t="s">
        <v>65</v>
      </c>
      <c r="D30" s="11" t="s">
        <v>65</v>
      </c>
      <c r="E30" s="11" t="s">
        <v>65</v>
      </c>
      <c r="F30" s="11" t="s">
        <v>65</v>
      </c>
      <c r="G30" s="11">
        <v>0.70569444444444451</v>
      </c>
      <c r="H30" s="12">
        <v>55.7</v>
      </c>
      <c r="I30" s="13">
        <v>0.71263888888888882</v>
      </c>
      <c r="J30" s="12">
        <v>66.400000000000006</v>
      </c>
      <c r="K30" s="13">
        <v>0.71958333333333335</v>
      </c>
      <c r="L30" s="12">
        <v>61.4</v>
      </c>
      <c r="M30" s="76"/>
      <c r="N30" s="77"/>
    </row>
    <row r="31" spans="1:14" ht="15" customHeight="1" x14ac:dyDescent="0.3">
      <c r="A31" s="11" t="s">
        <v>65</v>
      </c>
      <c r="B31" s="11" t="s">
        <v>65</v>
      </c>
      <c r="C31" s="11" t="s">
        <v>65</v>
      </c>
      <c r="D31" s="11" t="s">
        <v>65</v>
      </c>
      <c r="E31" s="11" t="s">
        <v>65</v>
      </c>
      <c r="F31" s="11" t="s">
        <v>65</v>
      </c>
      <c r="G31" s="11">
        <v>0.70586805555555554</v>
      </c>
      <c r="H31" s="12">
        <v>67.7</v>
      </c>
      <c r="I31" s="11">
        <v>0.71281250000000007</v>
      </c>
      <c r="J31" s="12">
        <v>62.5</v>
      </c>
      <c r="K31" s="11">
        <v>0.71975694444444438</v>
      </c>
      <c r="L31" s="12">
        <v>70.2</v>
      </c>
      <c r="M31" s="76"/>
      <c r="N31" s="77"/>
    </row>
    <row r="32" spans="1:14" ht="15" customHeight="1" x14ac:dyDescent="0.3">
      <c r="A32" s="11" t="s">
        <v>65</v>
      </c>
      <c r="B32" s="11" t="s">
        <v>65</v>
      </c>
      <c r="C32" s="11" t="s">
        <v>65</v>
      </c>
      <c r="D32" s="11" t="s">
        <v>65</v>
      </c>
      <c r="E32" s="11" t="s">
        <v>65</v>
      </c>
      <c r="F32" s="11" t="s">
        <v>65</v>
      </c>
      <c r="G32" s="11">
        <v>0.70604166666666668</v>
      </c>
      <c r="H32" s="12">
        <v>47.6</v>
      </c>
      <c r="I32" s="13">
        <v>0.71298611111111121</v>
      </c>
      <c r="J32" s="12">
        <v>60.4</v>
      </c>
      <c r="K32" s="13">
        <v>0.71993055555555552</v>
      </c>
      <c r="L32" s="12">
        <v>58.5</v>
      </c>
      <c r="M32" s="76"/>
      <c r="N32" s="77"/>
    </row>
    <row r="33" spans="1:14" ht="15" customHeight="1" x14ac:dyDescent="0.3">
      <c r="A33" s="11" t="s">
        <v>65</v>
      </c>
      <c r="B33" s="11" t="s">
        <v>65</v>
      </c>
      <c r="C33" s="11" t="s">
        <v>65</v>
      </c>
      <c r="D33" s="11" t="s">
        <v>65</v>
      </c>
      <c r="E33" s="11" t="s">
        <v>65</v>
      </c>
      <c r="F33" s="11" t="s">
        <v>65</v>
      </c>
      <c r="G33" s="11">
        <v>0.70621527777777782</v>
      </c>
      <c r="H33" s="12">
        <v>59.1</v>
      </c>
      <c r="I33" s="11">
        <v>0.71315972222222224</v>
      </c>
      <c r="J33" s="12">
        <v>46.9</v>
      </c>
      <c r="K33" s="11">
        <v>0.72010416666666666</v>
      </c>
      <c r="L33" s="12">
        <v>48.5</v>
      </c>
      <c r="M33" s="76"/>
      <c r="N33" s="77"/>
    </row>
    <row r="34" spans="1:14" ht="15" customHeight="1" x14ac:dyDescent="0.3">
      <c r="A34" s="11" t="s">
        <v>65</v>
      </c>
      <c r="B34" s="11" t="s">
        <v>65</v>
      </c>
      <c r="C34" s="11" t="s">
        <v>65</v>
      </c>
      <c r="D34" s="11" t="s">
        <v>65</v>
      </c>
      <c r="E34" s="11" t="s">
        <v>65</v>
      </c>
      <c r="F34" s="11" t="s">
        <v>65</v>
      </c>
      <c r="G34" s="11">
        <v>0.70638888888888884</v>
      </c>
      <c r="H34" s="12">
        <v>49.4</v>
      </c>
      <c r="I34" s="13">
        <v>0.71333333333333337</v>
      </c>
      <c r="J34" s="12">
        <v>60</v>
      </c>
      <c r="K34" s="13">
        <v>0.72027777777777768</v>
      </c>
      <c r="L34" s="12">
        <v>53.8</v>
      </c>
      <c r="M34" s="76"/>
      <c r="N34" s="77"/>
    </row>
    <row r="35" spans="1:14" ht="15" customHeight="1" x14ac:dyDescent="0.3">
      <c r="A35" s="11" t="s">
        <v>65</v>
      </c>
      <c r="B35" s="11" t="s">
        <v>65</v>
      </c>
      <c r="C35" s="11" t="s">
        <v>65</v>
      </c>
      <c r="D35" s="11" t="s">
        <v>65</v>
      </c>
      <c r="E35" s="11" t="s">
        <v>65</v>
      </c>
      <c r="F35" s="11" t="s">
        <v>65</v>
      </c>
      <c r="G35" s="11">
        <v>0.70656249999999998</v>
      </c>
      <c r="H35" s="12">
        <v>63.7</v>
      </c>
      <c r="I35" s="11">
        <v>0.71350694444444451</v>
      </c>
      <c r="J35" s="12">
        <v>56.4</v>
      </c>
      <c r="K35" s="11">
        <v>0.72045138888888882</v>
      </c>
      <c r="L35" s="12">
        <v>53</v>
      </c>
      <c r="M35" s="76"/>
      <c r="N35" s="77"/>
    </row>
    <row r="36" spans="1:14" ht="15" customHeight="1" x14ac:dyDescent="0.3">
      <c r="A36" s="11" t="s">
        <v>65</v>
      </c>
      <c r="B36" s="11" t="s">
        <v>65</v>
      </c>
      <c r="C36" s="11" t="s">
        <v>65</v>
      </c>
      <c r="D36" s="11" t="s">
        <v>65</v>
      </c>
      <c r="E36" s="11" t="s">
        <v>65</v>
      </c>
      <c r="F36" s="11" t="s">
        <v>65</v>
      </c>
      <c r="G36" s="11">
        <v>0.70673611111111112</v>
      </c>
      <c r="H36" s="12">
        <v>57.6</v>
      </c>
      <c r="I36" s="13">
        <v>0.71368055555555554</v>
      </c>
      <c r="J36" s="12">
        <v>57</v>
      </c>
      <c r="K36" s="13">
        <v>0.72062500000000007</v>
      </c>
      <c r="L36" s="12">
        <v>54.9</v>
      </c>
      <c r="M36" s="76"/>
      <c r="N36" s="77"/>
    </row>
    <row r="37" spans="1:14" ht="15" customHeight="1" x14ac:dyDescent="0.3">
      <c r="A37" s="11" t="s">
        <v>65</v>
      </c>
      <c r="B37" s="11" t="s">
        <v>65</v>
      </c>
      <c r="C37" s="11" t="s">
        <v>65</v>
      </c>
      <c r="D37" s="11" t="s">
        <v>65</v>
      </c>
      <c r="E37" s="11" t="s">
        <v>65</v>
      </c>
      <c r="F37" s="11" t="s">
        <v>65</v>
      </c>
      <c r="G37" s="11">
        <v>0.70690972222222215</v>
      </c>
      <c r="H37" s="12">
        <v>58.7</v>
      </c>
      <c r="I37" s="11">
        <v>0.71385416666666668</v>
      </c>
      <c r="J37" s="12">
        <v>49.5</v>
      </c>
      <c r="K37" s="11">
        <v>0.72079861111111121</v>
      </c>
      <c r="L37" s="12">
        <v>54.7</v>
      </c>
      <c r="M37" s="76"/>
      <c r="N37" s="77"/>
    </row>
    <row r="38" spans="1:14" ht="15" customHeight="1" x14ac:dyDescent="0.3">
      <c r="A38" s="11" t="s">
        <v>65</v>
      </c>
      <c r="B38" s="11" t="s">
        <v>65</v>
      </c>
      <c r="C38" s="11" t="s">
        <v>65</v>
      </c>
      <c r="D38" s="11" t="s">
        <v>65</v>
      </c>
      <c r="E38" s="11" t="s">
        <v>65</v>
      </c>
      <c r="F38" s="11" t="s">
        <v>65</v>
      </c>
      <c r="G38" s="11">
        <v>0.70708333333333329</v>
      </c>
      <c r="H38" s="12">
        <v>60</v>
      </c>
      <c r="I38" s="13">
        <v>0.71402777777777782</v>
      </c>
      <c r="J38" s="12">
        <v>59.8</v>
      </c>
      <c r="K38" s="13">
        <v>0.72097222222222224</v>
      </c>
      <c r="L38" s="12">
        <v>53.5</v>
      </c>
      <c r="M38" s="76"/>
      <c r="N38" s="77"/>
    </row>
    <row r="39" spans="1:14" ht="15" customHeight="1" x14ac:dyDescent="0.3">
      <c r="A39" s="11" t="s">
        <v>65</v>
      </c>
      <c r="B39" s="11" t="s">
        <v>65</v>
      </c>
      <c r="C39" s="11" t="s">
        <v>65</v>
      </c>
      <c r="D39" s="11" t="s">
        <v>65</v>
      </c>
      <c r="E39" s="11" t="s">
        <v>65</v>
      </c>
      <c r="F39" s="11" t="s">
        <v>65</v>
      </c>
      <c r="G39" s="11">
        <v>0.70725694444444442</v>
      </c>
      <c r="H39" s="12">
        <v>72.8</v>
      </c>
      <c r="I39" s="11">
        <v>0.71420138888888884</v>
      </c>
      <c r="J39" s="12">
        <v>62.3</v>
      </c>
      <c r="K39" s="13">
        <v>0.72114583333333337</v>
      </c>
      <c r="L39" s="12">
        <v>67.7</v>
      </c>
      <c r="M39" s="76"/>
      <c r="N39" s="77"/>
    </row>
    <row r="40" spans="1:14" ht="15" customHeight="1" x14ac:dyDescent="0.3">
      <c r="A40" s="11" t="s">
        <v>65</v>
      </c>
      <c r="B40" s="11" t="s">
        <v>65</v>
      </c>
      <c r="C40" s="11" t="s">
        <v>65</v>
      </c>
      <c r="D40" s="11" t="s">
        <v>65</v>
      </c>
      <c r="E40" s="11" t="s">
        <v>65</v>
      </c>
      <c r="F40" s="11" t="s">
        <v>65</v>
      </c>
      <c r="G40" s="11">
        <v>0.70743055555555545</v>
      </c>
      <c r="H40" s="12">
        <v>52.5</v>
      </c>
      <c r="I40" s="13">
        <v>0.71437499999999998</v>
      </c>
      <c r="J40" s="12">
        <v>65.3</v>
      </c>
      <c r="K40" s="13">
        <v>0.72131944444444451</v>
      </c>
      <c r="L40" s="12">
        <v>60.7</v>
      </c>
      <c r="M40" s="76"/>
      <c r="N40" s="77"/>
    </row>
    <row r="41" spans="1:14" ht="15" customHeight="1" x14ac:dyDescent="0.3">
      <c r="A41" s="11" t="s">
        <v>65</v>
      </c>
      <c r="B41" s="11" t="s">
        <v>65</v>
      </c>
      <c r="C41" s="11" t="s">
        <v>65</v>
      </c>
      <c r="D41" s="11" t="s">
        <v>65</v>
      </c>
      <c r="E41" s="11" t="s">
        <v>65</v>
      </c>
      <c r="F41" s="11" t="s">
        <v>65</v>
      </c>
      <c r="G41" s="11">
        <v>0.7076041666666667</v>
      </c>
      <c r="H41" s="12">
        <v>56.7</v>
      </c>
      <c r="I41" s="11">
        <v>0.71454861111111112</v>
      </c>
      <c r="J41" s="12">
        <v>44.3</v>
      </c>
      <c r="K41" s="13">
        <v>0.72149305555555554</v>
      </c>
      <c r="L41" s="12">
        <v>48.8</v>
      </c>
      <c r="M41" s="76"/>
      <c r="N41" s="77"/>
    </row>
    <row r="42" spans="1:14" ht="15" customHeight="1" x14ac:dyDescent="0.3">
      <c r="A42" s="11" t="s">
        <v>65</v>
      </c>
      <c r="B42" s="11" t="s">
        <v>65</v>
      </c>
      <c r="C42" s="11" t="s">
        <v>65</v>
      </c>
      <c r="D42" s="11" t="s">
        <v>65</v>
      </c>
      <c r="E42" s="11" t="s">
        <v>65</v>
      </c>
      <c r="F42" s="11" t="s">
        <v>65</v>
      </c>
      <c r="G42" s="11">
        <v>0.70777777777777784</v>
      </c>
      <c r="H42" s="12">
        <v>53</v>
      </c>
      <c r="I42" s="13">
        <v>0.71472222222222215</v>
      </c>
      <c r="J42" s="12">
        <v>58.3</v>
      </c>
      <c r="K42" s="13">
        <v>0.72166666666666668</v>
      </c>
      <c r="L42" s="12">
        <v>50.9</v>
      </c>
      <c r="M42" s="76"/>
      <c r="N42" s="77"/>
    </row>
    <row r="43" spans="1:14" ht="15" customHeight="1" x14ac:dyDescent="0.3">
      <c r="A43" s="11" t="s">
        <v>65</v>
      </c>
      <c r="B43" s="11" t="s">
        <v>65</v>
      </c>
      <c r="C43" s="11" t="s">
        <v>65</v>
      </c>
      <c r="D43" s="11" t="s">
        <v>65</v>
      </c>
      <c r="E43" s="11" t="s">
        <v>65</v>
      </c>
      <c r="F43" s="11" t="s">
        <v>65</v>
      </c>
      <c r="G43" s="11">
        <v>0.70795138888888898</v>
      </c>
      <c r="H43" s="12">
        <v>62.2</v>
      </c>
      <c r="I43" s="11">
        <v>0.71489583333333329</v>
      </c>
      <c r="J43" s="12">
        <v>49.5</v>
      </c>
      <c r="K43" s="13">
        <v>0.72184027777777782</v>
      </c>
      <c r="L43" s="12">
        <v>59.3</v>
      </c>
      <c r="M43" s="76"/>
      <c r="N43" s="77"/>
    </row>
    <row r="44" spans="1:14" ht="15" customHeight="1" x14ac:dyDescent="0.3">
      <c r="A44" s="11" t="s">
        <v>65</v>
      </c>
      <c r="B44" s="11" t="s">
        <v>65</v>
      </c>
      <c r="C44" s="11" t="s">
        <v>65</v>
      </c>
      <c r="D44" s="11" t="s">
        <v>65</v>
      </c>
      <c r="E44" s="11" t="s">
        <v>65</v>
      </c>
      <c r="F44" s="11" t="s">
        <v>65</v>
      </c>
      <c r="G44" s="11">
        <v>0.708125</v>
      </c>
      <c r="H44" s="12">
        <v>56.7</v>
      </c>
      <c r="I44" s="13">
        <v>0.71506944444444442</v>
      </c>
      <c r="J44" s="12">
        <v>61</v>
      </c>
      <c r="K44" s="13">
        <v>0.72201388888888884</v>
      </c>
      <c r="L44" s="12">
        <v>54.3</v>
      </c>
      <c r="M44" s="76"/>
      <c r="N44" s="77"/>
    </row>
    <row r="45" spans="1:14" ht="15" customHeight="1" x14ac:dyDescent="0.3">
      <c r="A45" s="11" t="s">
        <v>65</v>
      </c>
      <c r="B45" s="11" t="s">
        <v>65</v>
      </c>
      <c r="C45" s="11" t="s">
        <v>65</v>
      </c>
      <c r="D45" s="11" t="s">
        <v>65</v>
      </c>
      <c r="E45" s="11" t="s">
        <v>65</v>
      </c>
      <c r="F45" s="11" t="s">
        <v>65</v>
      </c>
      <c r="G45" s="11">
        <v>0.70829861111111114</v>
      </c>
      <c r="H45" s="12">
        <v>56.4</v>
      </c>
      <c r="I45" s="11">
        <v>0.71524305555555545</v>
      </c>
      <c r="J45" s="12">
        <v>50</v>
      </c>
      <c r="K45" s="13">
        <v>0.72218749999999998</v>
      </c>
      <c r="L45" s="12">
        <v>57</v>
      </c>
      <c r="M45" s="76"/>
      <c r="N45" s="77"/>
    </row>
    <row r="46" spans="1:14" ht="15" customHeight="1" x14ac:dyDescent="0.3">
      <c r="A46" s="11" t="s">
        <v>65</v>
      </c>
      <c r="B46" s="11" t="s">
        <v>65</v>
      </c>
      <c r="C46" s="11" t="s">
        <v>65</v>
      </c>
      <c r="D46" s="11" t="s">
        <v>65</v>
      </c>
      <c r="E46" s="11" t="s">
        <v>65</v>
      </c>
      <c r="F46" s="11" t="s">
        <v>65</v>
      </c>
      <c r="G46" s="11">
        <v>0.70847222222222228</v>
      </c>
      <c r="H46" s="12">
        <v>63.5</v>
      </c>
      <c r="I46" s="13">
        <v>0.7154166666666667</v>
      </c>
      <c r="J46" s="12">
        <v>63.1</v>
      </c>
      <c r="K46" s="13">
        <v>0.72236111111111112</v>
      </c>
      <c r="L46" s="12">
        <v>53.2</v>
      </c>
      <c r="M46" s="76"/>
      <c r="N46" s="77"/>
    </row>
    <row r="47" spans="1:14" ht="15" customHeight="1" x14ac:dyDescent="0.3">
      <c r="A47" s="11" t="s">
        <v>65</v>
      </c>
      <c r="B47" s="11" t="s">
        <v>65</v>
      </c>
      <c r="C47" s="11" t="s">
        <v>65</v>
      </c>
      <c r="D47" s="11" t="s">
        <v>65</v>
      </c>
      <c r="E47" s="11" t="s">
        <v>65</v>
      </c>
      <c r="F47" s="11" t="s">
        <v>65</v>
      </c>
      <c r="G47" s="11">
        <v>0.70864583333333331</v>
      </c>
      <c r="H47" s="12">
        <v>67.5</v>
      </c>
      <c r="I47" s="11">
        <v>0.71559027777777784</v>
      </c>
      <c r="J47" s="12">
        <v>61.7</v>
      </c>
      <c r="K47" s="13">
        <v>0.72253472222222215</v>
      </c>
      <c r="L47" s="12">
        <v>70.2</v>
      </c>
      <c r="M47" s="76"/>
      <c r="N47" s="77"/>
    </row>
    <row r="48" spans="1:14" ht="15" customHeight="1" x14ac:dyDescent="0.3">
      <c r="A48" s="11" t="s">
        <v>65</v>
      </c>
      <c r="B48" s="11" t="s">
        <v>65</v>
      </c>
      <c r="C48" s="11" t="s">
        <v>65</v>
      </c>
      <c r="D48" s="11" t="s">
        <v>65</v>
      </c>
      <c r="E48" s="11" t="s">
        <v>65</v>
      </c>
      <c r="F48" s="11" t="s">
        <v>65</v>
      </c>
      <c r="G48" s="11">
        <v>0.70881944444444445</v>
      </c>
      <c r="H48" s="12">
        <v>54.7</v>
      </c>
      <c r="I48" s="13">
        <v>0.71576388888888898</v>
      </c>
      <c r="J48" s="12">
        <v>66</v>
      </c>
      <c r="K48" s="13">
        <v>0.72270833333333329</v>
      </c>
      <c r="L48" s="12">
        <v>57.7</v>
      </c>
      <c r="M48" s="76"/>
      <c r="N48" s="77"/>
    </row>
    <row r="49" spans="1:14" ht="15" customHeight="1" x14ac:dyDescent="0.3">
      <c r="A49" s="11" t="s">
        <v>65</v>
      </c>
      <c r="B49" s="11" t="s">
        <v>65</v>
      </c>
      <c r="C49" s="11" t="s">
        <v>65</v>
      </c>
      <c r="D49" s="11" t="s">
        <v>65</v>
      </c>
      <c r="E49" s="11" t="s">
        <v>65</v>
      </c>
      <c r="F49" s="11" t="s">
        <v>65</v>
      </c>
      <c r="G49" s="11">
        <v>0.70899305555555558</v>
      </c>
      <c r="H49" s="12">
        <v>51.4</v>
      </c>
      <c r="I49" s="11">
        <v>0.7159375</v>
      </c>
      <c r="J49" s="12">
        <v>44.3</v>
      </c>
      <c r="K49" s="13">
        <v>0.72288194444444442</v>
      </c>
      <c r="L49" s="12">
        <v>55.1</v>
      </c>
      <c r="M49" s="76"/>
      <c r="N49" s="77"/>
    </row>
    <row r="50" spans="1:14" ht="15" customHeight="1" x14ac:dyDescent="0.3">
      <c r="A50" s="11" t="s">
        <v>65</v>
      </c>
      <c r="B50" s="11" t="s">
        <v>65</v>
      </c>
      <c r="C50" s="11" t="s">
        <v>65</v>
      </c>
      <c r="D50" s="11" t="s">
        <v>65</v>
      </c>
      <c r="E50" s="11" t="s">
        <v>65</v>
      </c>
      <c r="F50" s="11" t="s">
        <v>65</v>
      </c>
      <c r="G50" s="11">
        <v>0.70916666666666661</v>
      </c>
      <c r="H50" s="12">
        <v>55.5</v>
      </c>
      <c r="I50" s="13">
        <v>0.71611111111111114</v>
      </c>
      <c r="J50" s="12">
        <v>60.8</v>
      </c>
      <c r="K50" s="13">
        <v>0.72305555555555545</v>
      </c>
      <c r="L50" s="12">
        <v>52.5</v>
      </c>
      <c r="M50" s="76"/>
      <c r="N50" s="77"/>
    </row>
    <row r="51" spans="1:14" ht="15" customHeight="1" x14ac:dyDescent="0.3">
      <c r="A51" s="11" t="s">
        <v>65</v>
      </c>
      <c r="B51" s="11" t="s">
        <v>65</v>
      </c>
      <c r="C51" s="11" t="s">
        <v>65</v>
      </c>
      <c r="D51" s="11" t="s">
        <v>65</v>
      </c>
      <c r="E51" s="11" t="s">
        <v>65</v>
      </c>
      <c r="F51" s="11" t="s">
        <v>65</v>
      </c>
      <c r="G51" s="11">
        <v>0.70934027777777775</v>
      </c>
      <c r="H51" s="12">
        <v>62.9</v>
      </c>
      <c r="I51" s="11">
        <v>0.71628472222222228</v>
      </c>
      <c r="J51" s="12">
        <v>49.5</v>
      </c>
      <c r="K51" s="13">
        <v>0.7232291666666667</v>
      </c>
      <c r="L51" s="12">
        <v>60.6</v>
      </c>
      <c r="M51" s="76"/>
      <c r="N51" s="77"/>
    </row>
    <row r="52" spans="1:14" ht="15" customHeight="1" x14ac:dyDescent="0.3">
      <c r="A52" s="11" t="s">
        <v>65</v>
      </c>
      <c r="B52" s="11" t="s">
        <v>65</v>
      </c>
      <c r="C52" s="11" t="s">
        <v>65</v>
      </c>
      <c r="D52" s="11" t="s">
        <v>65</v>
      </c>
      <c r="E52" s="11" t="s">
        <v>65</v>
      </c>
      <c r="F52" s="11" t="s">
        <v>65</v>
      </c>
      <c r="G52" s="11">
        <v>0.70951388888888889</v>
      </c>
      <c r="H52" s="12">
        <v>61.8</v>
      </c>
      <c r="I52" s="13">
        <v>0.71645833333333331</v>
      </c>
      <c r="J52" s="12">
        <v>63.8</v>
      </c>
      <c r="K52" s="13">
        <v>0.72340277777777784</v>
      </c>
      <c r="L52" s="12">
        <v>53.2</v>
      </c>
      <c r="M52" s="76"/>
      <c r="N52" s="77"/>
    </row>
    <row r="53" spans="1:14" ht="15" customHeight="1" x14ac:dyDescent="0.3">
      <c r="A53" s="11" t="s">
        <v>65</v>
      </c>
      <c r="B53" s="11" t="s">
        <v>65</v>
      </c>
      <c r="C53" s="11" t="s">
        <v>65</v>
      </c>
      <c r="D53" s="11" t="s">
        <v>65</v>
      </c>
      <c r="E53" s="11" t="s">
        <v>65</v>
      </c>
      <c r="F53" s="11" t="s">
        <v>65</v>
      </c>
      <c r="G53" s="11">
        <v>0.70968749999999992</v>
      </c>
      <c r="H53" s="12">
        <v>50.7</v>
      </c>
      <c r="I53" s="11">
        <v>0.71663194444444445</v>
      </c>
      <c r="J53" s="12">
        <v>47.9</v>
      </c>
      <c r="K53" s="13">
        <v>0.72357638888888898</v>
      </c>
      <c r="L53" s="12">
        <v>53.2</v>
      </c>
      <c r="M53" s="76"/>
      <c r="N53" s="77"/>
    </row>
    <row r="54" spans="1:14" ht="15" customHeight="1" x14ac:dyDescent="0.3">
      <c r="A54" s="11" t="s">
        <v>65</v>
      </c>
      <c r="B54" s="11" t="s">
        <v>65</v>
      </c>
      <c r="C54" s="11" t="s">
        <v>65</v>
      </c>
      <c r="D54" s="11" t="s">
        <v>65</v>
      </c>
      <c r="E54" s="11" t="s">
        <v>65</v>
      </c>
      <c r="F54" s="11" t="s">
        <v>65</v>
      </c>
      <c r="G54" s="11">
        <v>0.70986111111111105</v>
      </c>
      <c r="H54" s="12">
        <v>66.2</v>
      </c>
      <c r="I54" s="13">
        <v>0.71680555555555558</v>
      </c>
      <c r="J54" s="12">
        <v>64.599999999999994</v>
      </c>
      <c r="K54" s="13">
        <v>0.72375</v>
      </c>
      <c r="L54" s="12">
        <v>50.5</v>
      </c>
      <c r="M54" s="76"/>
      <c r="N54" s="77"/>
    </row>
    <row r="55" spans="1:14" ht="15" customHeight="1" x14ac:dyDescent="0.3">
      <c r="A55" s="11" t="s">
        <v>65</v>
      </c>
      <c r="B55" s="11" t="s">
        <v>65</v>
      </c>
      <c r="C55" s="11" t="s">
        <v>65</v>
      </c>
      <c r="D55" s="11" t="s">
        <v>65</v>
      </c>
      <c r="E55" s="11" t="s">
        <v>65</v>
      </c>
      <c r="F55" s="11" t="s">
        <v>65</v>
      </c>
      <c r="G55" s="11">
        <v>0.71003472222222219</v>
      </c>
      <c r="H55" s="12">
        <v>65.400000000000006</v>
      </c>
      <c r="I55" s="11">
        <v>0.71697916666666661</v>
      </c>
      <c r="J55" s="12">
        <v>60.5</v>
      </c>
      <c r="K55" s="13">
        <v>0.72392361111111114</v>
      </c>
      <c r="L55" s="12">
        <v>70.400000000000006</v>
      </c>
      <c r="M55" s="76"/>
      <c r="N55" s="77"/>
    </row>
    <row r="56" spans="1:14" ht="15" customHeight="1" x14ac:dyDescent="0.3">
      <c r="A56" s="11" t="s">
        <v>65</v>
      </c>
      <c r="B56" s="11" t="s">
        <v>65</v>
      </c>
      <c r="C56" s="11" t="s">
        <v>65</v>
      </c>
      <c r="D56" s="11" t="s">
        <v>65</v>
      </c>
      <c r="E56" s="11" t="s">
        <v>65</v>
      </c>
      <c r="F56" s="11" t="s">
        <v>65</v>
      </c>
      <c r="G56" s="11">
        <v>0.71020833333333344</v>
      </c>
      <c r="H56" s="12">
        <v>49.7</v>
      </c>
      <c r="I56" s="13">
        <v>0.71715277777777775</v>
      </c>
      <c r="J56" s="12">
        <v>61.5</v>
      </c>
      <c r="K56" s="13">
        <v>0.72409722222222228</v>
      </c>
      <c r="L56" s="12">
        <v>55</v>
      </c>
      <c r="M56" s="76"/>
      <c r="N56" s="77"/>
    </row>
    <row r="57" spans="1:14" ht="15" customHeight="1" x14ac:dyDescent="0.3">
      <c r="A57" s="11" t="s">
        <v>65</v>
      </c>
      <c r="B57" s="11" t="s">
        <v>65</v>
      </c>
      <c r="C57" s="11" t="s">
        <v>65</v>
      </c>
      <c r="D57" s="11" t="s">
        <v>65</v>
      </c>
      <c r="E57" s="11" t="s">
        <v>65</v>
      </c>
      <c r="F57" s="11" t="s">
        <v>65</v>
      </c>
      <c r="G57" s="11">
        <v>0.71038194444444447</v>
      </c>
      <c r="H57" s="12">
        <v>50.6</v>
      </c>
      <c r="I57" s="11">
        <v>0.71732638888888889</v>
      </c>
      <c r="J57" s="12">
        <v>44.3</v>
      </c>
      <c r="K57" s="13">
        <v>0.72427083333333331</v>
      </c>
      <c r="L57" s="12">
        <v>53.1</v>
      </c>
      <c r="M57" s="76"/>
      <c r="N57" s="77"/>
    </row>
    <row r="58" spans="1:14" ht="15" customHeight="1" x14ac:dyDescent="0.3">
      <c r="A58" s="11" t="s">
        <v>65</v>
      </c>
      <c r="B58" s="11" t="s">
        <v>65</v>
      </c>
      <c r="C58" s="11" t="s">
        <v>65</v>
      </c>
      <c r="D58" s="11" t="s">
        <v>65</v>
      </c>
      <c r="E58" s="11" t="s">
        <v>65</v>
      </c>
      <c r="F58" s="11" t="s">
        <v>65</v>
      </c>
      <c r="G58" s="11">
        <v>0.71055555555555561</v>
      </c>
      <c r="H58" s="12">
        <v>51.1</v>
      </c>
      <c r="I58" s="13">
        <v>0.71749999999999992</v>
      </c>
      <c r="J58" s="12">
        <v>53.4</v>
      </c>
      <c r="K58" s="13">
        <v>0.72444444444444445</v>
      </c>
      <c r="L58" s="12">
        <v>48.3</v>
      </c>
      <c r="M58" s="78"/>
      <c r="N58" s="79"/>
    </row>
  </sheetData>
  <mergeCells count="33">
    <mergeCell ref="A13:B14"/>
    <mergeCell ref="E13:E14"/>
    <mergeCell ref="C13:D14"/>
    <mergeCell ref="A7:C7"/>
    <mergeCell ref="D7:G7"/>
    <mergeCell ref="A8:C8"/>
    <mergeCell ref="D8:G8"/>
    <mergeCell ref="H7:I7"/>
    <mergeCell ref="H8:I8"/>
    <mergeCell ref="M19:N58"/>
    <mergeCell ref="F11:F12"/>
    <mergeCell ref="A17:F17"/>
    <mergeCell ref="G17:L17"/>
    <mergeCell ref="M17:N18"/>
    <mergeCell ref="K14:L14"/>
    <mergeCell ref="K13:L13"/>
    <mergeCell ref="M13:N14"/>
    <mergeCell ref="K12:L12"/>
    <mergeCell ref="M12:N12"/>
    <mergeCell ref="K11:N11"/>
    <mergeCell ref="A11:B12"/>
    <mergeCell ref="G14:H14"/>
    <mergeCell ref="I14:J14"/>
    <mergeCell ref="C11:D12"/>
    <mergeCell ref="E11:E12"/>
    <mergeCell ref="J7:K7"/>
    <mergeCell ref="L7:N7"/>
    <mergeCell ref="L8:N8"/>
    <mergeCell ref="J8:K8"/>
    <mergeCell ref="G13:H13"/>
    <mergeCell ref="G11:H12"/>
    <mergeCell ref="I11:J12"/>
    <mergeCell ref="I13:J13"/>
  </mergeCells>
  <phoneticPr fontId="1" type="noConversion"/>
  <printOptions horizontalCentered="1"/>
  <pageMargins left="0.51181102362204722" right="0.51181102362204722" top="0.94488188976377963" bottom="0.35433070866141736" header="0" footer="0"/>
  <pageSetup paperSize="9"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38"/>
  <sheetViews>
    <sheetView zoomScale="85" zoomScaleNormal="85" zoomScaleSheetLayoutView="85" workbookViewId="0">
      <selection activeCell="A7" sqref="A7"/>
    </sheetView>
  </sheetViews>
  <sheetFormatPr defaultColWidth="6.5" defaultRowHeight="15" customHeight="1" x14ac:dyDescent="0.3"/>
  <sheetData>
    <row r="4" spans="1:14" ht="5.0999999999999996" customHeight="1" x14ac:dyDescent="0.3"/>
    <row r="5" spans="1:14" ht="5.0999999999999996" customHeight="1" x14ac:dyDescent="0.3"/>
    <row r="6" spans="1:14" ht="5.0999999999999996" customHeight="1" x14ac:dyDescent="0.3"/>
    <row r="7" spans="1:14" ht="19.899999999999999" customHeight="1" x14ac:dyDescent="0.3">
      <c r="A7" s="1" t="s">
        <v>150</v>
      </c>
    </row>
    <row r="8" spans="1:14" ht="31.9" customHeight="1" x14ac:dyDescent="0.3">
      <c r="A8" s="66" t="s">
        <v>138</v>
      </c>
      <c r="B8" s="67"/>
      <c r="C8" s="67"/>
      <c r="D8" s="122" t="s">
        <v>152</v>
      </c>
      <c r="E8" s="122"/>
      <c r="F8" s="122"/>
      <c r="G8" s="122"/>
      <c r="H8" s="66" t="s">
        <v>139</v>
      </c>
      <c r="I8" s="67"/>
      <c r="J8" s="67"/>
      <c r="K8" s="131" t="s">
        <v>154</v>
      </c>
      <c r="L8" s="132"/>
      <c r="M8" s="132"/>
      <c r="N8" s="132"/>
    </row>
    <row r="9" spans="1:14" ht="31.9" customHeight="1" x14ac:dyDescent="0.3">
      <c r="A9" s="66" t="s">
        <v>141</v>
      </c>
      <c r="B9" s="67"/>
      <c r="C9" s="67"/>
      <c r="D9" s="106">
        <v>42725</v>
      </c>
      <c r="E9" s="107"/>
      <c r="F9" s="107"/>
      <c r="G9" s="107"/>
      <c r="H9" s="107"/>
      <c r="I9" s="107"/>
      <c r="J9" s="107"/>
      <c r="K9" s="107"/>
      <c r="L9" s="107"/>
      <c r="M9" s="107"/>
      <c r="N9" s="108"/>
    </row>
    <row r="10" spans="1:14" ht="4.9000000000000004" customHeight="1" x14ac:dyDescent="0.3"/>
    <row r="11" spans="1:14" ht="19.899999999999999" customHeight="1" x14ac:dyDescent="0.3">
      <c r="A11" s="1" t="s">
        <v>151</v>
      </c>
    </row>
    <row r="12" spans="1:14" ht="16.149999999999999" customHeight="1" x14ac:dyDescent="0.3">
      <c r="A12" s="67" t="s">
        <v>142</v>
      </c>
      <c r="B12" s="67"/>
      <c r="C12" s="67" t="s">
        <v>144</v>
      </c>
      <c r="D12" s="67"/>
      <c r="E12" s="66" t="s">
        <v>145</v>
      </c>
      <c r="F12" s="67"/>
      <c r="G12" s="68" t="s">
        <v>146</v>
      </c>
      <c r="H12" s="69"/>
      <c r="I12" s="68" t="s">
        <v>148</v>
      </c>
      <c r="J12" s="127"/>
      <c r="K12" s="130" t="s">
        <v>149</v>
      </c>
      <c r="L12" s="127"/>
      <c r="M12" s="67" t="s">
        <v>167</v>
      </c>
      <c r="N12" s="67"/>
    </row>
    <row r="13" spans="1:14" ht="16.149999999999999" customHeight="1" x14ac:dyDescent="0.3">
      <c r="A13" s="67"/>
      <c r="B13" s="67"/>
      <c r="C13" s="67"/>
      <c r="D13" s="67"/>
      <c r="E13" s="67"/>
      <c r="F13" s="67"/>
      <c r="G13" s="70"/>
      <c r="H13" s="71"/>
      <c r="I13" s="128"/>
      <c r="J13" s="129"/>
      <c r="K13" s="128"/>
      <c r="L13" s="129"/>
      <c r="M13" s="67"/>
      <c r="N13" s="67"/>
    </row>
    <row r="14" spans="1:14" ht="30" customHeight="1" x14ac:dyDescent="0.3">
      <c r="A14" s="121">
        <v>42842</v>
      </c>
      <c r="B14" s="122"/>
      <c r="C14" s="122" t="s">
        <v>155</v>
      </c>
      <c r="D14" s="122"/>
      <c r="E14" s="124">
        <v>140.6</v>
      </c>
      <c r="F14" s="118"/>
      <c r="G14" s="99"/>
      <c r="H14" s="120"/>
      <c r="I14" s="125">
        <v>140</v>
      </c>
      <c r="J14" s="126"/>
      <c r="K14" s="125">
        <f>E14-I14</f>
        <v>0.59999999999999432</v>
      </c>
      <c r="L14" s="126"/>
      <c r="M14" s="119" t="s">
        <v>168</v>
      </c>
      <c r="N14" s="120"/>
    </row>
    <row r="15" spans="1:14" ht="30" customHeight="1" x14ac:dyDescent="0.3">
      <c r="A15" s="121">
        <v>42844</v>
      </c>
      <c r="B15" s="122"/>
      <c r="C15" s="122" t="s">
        <v>156</v>
      </c>
      <c r="D15" s="122"/>
      <c r="E15" s="123">
        <v>8010</v>
      </c>
      <c r="F15" s="117"/>
      <c r="G15" s="121"/>
      <c r="H15" s="122"/>
      <c r="I15" s="117">
        <v>7982</v>
      </c>
      <c r="J15" s="117"/>
      <c r="K15" s="118">
        <f>E15-I15</f>
        <v>28</v>
      </c>
      <c r="L15" s="118"/>
      <c r="M15" s="119" t="s">
        <v>168</v>
      </c>
      <c r="N15" s="120"/>
    </row>
    <row r="16" spans="1:14" ht="30" customHeight="1" x14ac:dyDescent="0.3">
      <c r="A16" s="110"/>
      <c r="B16" s="111"/>
      <c r="C16" s="111"/>
      <c r="D16" s="111"/>
      <c r="E16" s="112"/>
      <c r="F16" s="113"/>
      <c r="G16" s="114"/>
      <c r="H16" s="109"/>
      <c r="I16" s="115"/>
      <c r="J16" s="115"/>
      <c r="K16" s="116"/>
      <c r="L16" s="116"/>
      <c r="M16" s="109"/>
      <c r="N16" s="109"/>
    </row>
    <row r="17" spans="1:14" ht="30" customHeight="1" x14ac:dyDescent="0.3">
      <c r="A17" s="110"/>
      <c r="B17" s="111"/>
      <c r="C17" s="111"/>
      <c r="D17" s="111"/>
      <c r="E17" s="112"/>
      <c r="F17" s="113"/>
      <c r="G17" s="114"/>
      <c r="H17" s="109"/>
      <c r="I17" s="115"/>
      <c r="J17" s="115"/>
      <c r="K17" s="116"/>
      <c r="L17" s="116"/>
      <c r="M17" s="109"/>
      <c r="N17" s="109"/>
    </row>
    <row r="18" spans="1:14" ht="30" customHeight="1" x14ac:dyDescent="0.3">
      <c r="A18" s="110"/>
      <c r="B18" s="111"/>
      <c r="C18" s="111"/>
      <c r="D18" s="111"/>
      <c r="E18" s="112"/>
      <c r="F18" s="113"/>
      <c r="G18" s="114"/>
      <c r="H18" s="109"/>
      <c r="I18" s="115"/>
      <c r="J18" s="115"/>
      <c r="K18" s="116"/>
      <c r="L18" s="116"/>
      <c r="M18" s="109"/>
      <c r="N18" s="109"/>
    </row>
    <row r="19" spans="1:14" ht="30" customHeight="1" x14ac:dyDescent="0.3">
      <c r="A19" s="110"/>
      <c r="B19" s="111"/>
      <c r="C19" s="111"/>
      <c r="D19" s="111"/>
      <c r="E19" s="112"/>
      <c r="F19" s="113"/>
      <c r="G19" s="114"/>
      <c r="H19" s="109"/>
      <c r="I19" s="115"/>
      <c r="J19" s="115"/>
      <c r="K19" s="116"/>
      <c r="L19" s="116"/>
      <c r="M19" s="109"/>
      <c r="N19" s="109"/>
    </row>
    <row r="20" spans="1:14" ht="30" customHeight="1" x14ac:dyDescent="0.3">
      <c r="A20" s="110"/>
      <c r="B20" s="111"/>
      <c r="C20" s="111"/>
      <c r="D20" s="111"/>
      <c r="E20" s="112"/>
      <c r="F20" s="113"/>
      <c r="G20" s="114"/>
      <c r="H20" s="109"/>
      <c r="I20" s="115"/>
      <c r="J20" s="115"/>
      <c r="K20" s="116"/>
      <c r="L20" s="116"/>
      <c r="M20" s="109"/>
      <c r="N20" s="109"/>
    </row>
    <row r="21" spans="1:14" ht="30" customHeight="1" x14ac:dyDescent="0.3">
      <c r="A21" s="110"/>
      <c r="B21" s="111"/>
      <c r="C21" s="111"/>
      <c r="D21" s="111"/>
      <c r="E21" s="112"/>
      <c r="F21" s="113"/>
      <c r="G21" s="114"/>
      <c r="H21" s="109"/>
      <c r="I21" s="115"/>
      <c r="J21" s="115"/>
      <c r="K21" s="116"/>
      <c r="L21" s="116"/>
      <c r="M21" s="109"/>
      <c r="N21" s="109"/>
    </row>
    <row r="22" spans="1:14" ht="30" customHeight="1" x14ac:dyDescent="0.3">
      <c r="A22" s="110"/>
      <c r="B22" s="111"/>
      <c r="C22" s="111"/>
      <c r="D22" s="111"/>
      <c r="E22" s="112"/>
      <c r="F22" s="113"/>
      <c r="G22" s="114"/>
      <c r="H22" s="109"/>
      <c r="I22" s="115"/>
      <c r="J22" s="115"/>
      <c r="K22" s="116"/>
      <c r="L22" s="116"/>
      <c r="M22" s="109"/>
      <c r="N22" s="109"/>
    </row>
    <row r="23" spans="1:14" ht="30" customHeight="1" x14ac:dyDescent="0.3">
      <c r="A23" s="110"/>
      <c r="B23" s="111"/>
      <c r="C23" s="111"/>
      <c r="D23" s="111"/>
      <c r="E23" s="112"/>
      <c r="F23" s="113"/>
      <c r="G23" s="114"/>
      <c r="H23" s="109"/>
      <c r="I23" s="115"/>
      <c r="J23" s="115"/>
      <c r="K23" s="116"/>
      <c r="L23" s="116"/>
      <c r="M23" s="109"/>
      <c r="N23" s="109"/>
    </row>
    <row r="24" spans="1:14" ht="30" customHeight="1" x14ac:dyDescent="0.3">
      <c r="A24" s="110"/>
      <c r="B24" s="111"/>
      <c r="C24" s="111"/>
      <c r="D24" s="111"/>
      <c r="E24" s="112"/>
      <c r="F24" s="113"/>
      <c r="G24" s="114"/>
      <c r="H24" s="109"/>
      <c r="I24" s="115"/>
      <c r="J24" s="115"/>
      <c r="K24" s="116"/>
      <c r="L24" s="116"/>
      <c r="M24" s="109"/>
      <c r="N24" s="109"/>
    </row>
    <row r="25" spans="1:14" ht="30" customHeight="1" x14ac:dyDescent="0.3">
      <c r="A25" s="110"/>
      <c r="B25" s="111"/>
      <c r="C25" s="111"/>
      <c r="D25" s="111"/>
      <c r="E25" s="112"/>
      <c r="F25" s="113"/>
      <c r="G25" s="114"/>
      <c r="H25" s="109"/>
      <c r="I25" s="115"/>
      <c r="J25" s="115"/>
      <c r="K25" s="116"/>
      <c r="L25" s="116"/>
      <c r="M25" s="109"/>
      <c r="N25" s="109"/>
    </row>
    <row r="26" spans="1:14" ht="30" customHeight="1" x14ac:dyDescent="0.3">
      <c r="A26" s="110"/>
      <c r="B26" s="111"/>
      <c r="C26" s="111"/>
      <c r="D26" s="111"/>
      <c r="E26" s="112"/>
      <c r="F26" s="113"/>
      <c r="G26" s="114"/>
      <c r="H26" s="109"/>
      <c r="I26" s="115"/>
      <c r="J26" s="115"/>
      <c r="K26" s="116"/>
      <c r="L26" s="116"/>
      <c r="M26" s="109"/>
      <c r="N26" s="109"/>
    </row>
    <row r="27" spans="1:14" ht="30" customHeight="1" x14ac:dyDescent="0.3">
      <c r="A27" s="110"/>
      <c r="B27" s="111"/>
      <c r="C27" s="111"/>
      <c r="D27" s="111"/>
      <c r="E27" s="112"/>
      <c r="F27" s="113"/>
      <c r="G27" s="114"/>
      <c r="H27" s="109"/>
      <c r="I27" s="115"/>
      <c r="J27" s="115"/>
      <c r="K27" s="116"/>
      <c r="L27" s="116"/>
      <c r="M27" s="109"/>
      <c r="N27" s="109"/>
    </row>
    <row r="28" spans="1:14" ht="30" customHeight="1" x14ac:dyDescent="0.3">
      <c r="A28" s="110"/>
      <c r="B28" s="111"/>
      <c r="C28" s="111"/>
      <c r="D28" s="111"/>
      <c r="E28" s="112"/>
      <c r="F28" s="113"/>
      <c r="G28" s="114"/>
      <c r="H28" s="109"/>
      <c r="I28" s="115"/>
      <c r="J28" s="115"/>
      <c r="K28" s="116"/>
      <c r="L28" s="116"/>
      <c r="M28" s="109"/>
      <c r="N28" s="109"/>
    </row>
    <row r="29" spans="1:14" ht="30" customHeight="1" x14ac:dyDescent="0.3">
      <c r="A29" s="110"/>
      <c r="B29" s="111"/>
      <c r="C29" s="111"/>
      <c r="D29" s="111"/>
      <c r="E29" s="112"/>
      <c r="F29" s="113"/>
      <c r="G29" s="114"/>
      <c r="H29" s="109"/>
      <c r="I29" s="115"/>
      <c r="J29" s="115"/>
      <c r="K29" s="116"/>
      <c r="L29" s="116"/>
      <c r="M29" s="109"/>
      <c r="N29" s="109"/>
    </row>
    <row r="30" spans="1:14" ht="30" customHeight="1" x14ac:dyDescent="0.3">
      <c r="A30" s="110"/>
      <c r="B30" s="111"/>
      <c r="C30" s="111"/>
      <c r="D30" s="111"/>
      <c r="E30" s="112"/>
      <c r="F30" s="113"/>
      <c r="G30" s="114"/>
      <c r="H30" s="109"/>
      <c r="I30" s="115"/>
      <c r="J30" s="115"/>
      <c r="K30" s="116"/>
      <c r="L30" s="116"/>
      <c r="M30" s="109"/>
      <c r="N30" s="109"/>
    </row>
    <row r="31" spans="1:14" ht="30" customHeight="1" x14ac:dyDescent="0.3">
      <c r="A31" s="110"/>
      <c r="B31" s="111"/>
      <c r="C31" s="111"/>
      <c r="D31" s="111"/>
      <c r="E31" s="112"/>
      <c r="F31" s="113"/>
      <c r="G31" s="114"/>
      <c r="H31" s="109"/>
      <c r="I31" s="115"/>
      <c r="J31" s="115"/>
      <c r="K31" s="116"/>
      <c r="L31" s="116"/>
      <c r="M31" s="109"/>
      <c r="N31" s="109"/>
    </row>
    <row r="32" spans="1:14" ht="30" customHeight="1" x14ac:dyDescent="0.3">
      <c r="A32" s="110"/>
      <c r="B32" s="111"/>
      <c r="C32" s="111"/>
      <c r="D32" s="111"/>
      <c r="E32" s="112"/>
      <c r="F32" s="113"/>
      <c r="G32" s="114"/>
      <c r="H32" s="109"/>
      <c r="I32" s="115"/>
      <c r="J32" s="115"/>
      <c r="K32" s="116"/>
      <c r="L32" s="116"/>
      <c r="M32" s="109"/>
      <c r="N32" s="109"/>
    </row>
    <row r="33" spans="1:14" ht="30" customHeight="1" x14ac:dyDescent="0.3">
      <c r="A33" s="110"/>
      <c r="B33" s="111"/>
      <c r="C33" s="111"/>
      <c r="D33" s="111"/>
      <c r="E33" s="112"/>
      <c r="F33" s="113"/>
      <c r="G33" s="114"/>
      <c r="H33" s="109"/>
      <c r="I33" s="115"/>
      <c r="J33" s="115"/>
      <c r="K33" s="116"/>
      <c r="L33" s="116"/>
      <c r="M33" s="109"/>
      <c r="N33" s="109"/>
    </row>
    <row r="34" spans="1:14" ht="30" customHeight="1" x14ac:dyDescent="0.3">
      <c r="A34" s="110"/>
      <c r="B34" s="111"/>
      <c r="C34" s="111"/>
      <c r="D34" s="111"/>
      <c r="E34" s="112"/>
      <c r="F34" s="113"/>
      <c r="G34" s="114"/>
      <c r="H34" s="109"/>
      <c r="I34" s="115"/>
      <c r="J34" s="115"/>
      <c r="K34" s="116"/>
      <c r="L34" s="116"/>
      <c r="M34" s="109"/>
      <c r="N34" s="109"/>
    </row>
    <row r="35" spans="1:14" ht="30" customHeight="1" x14ac:dyDescent="0.3"/>
    <row r="36" spans="1:14" ht="30" customHeight="1" x14ac:dyDescent="0.3"/>
    <row r="37" spans="1:14" ht="30" customHeight="1" x14ac:dyDescent="0.3"/>
    <row r="38" spans="1:14" ht="30" customHeight="1" x14ac:dyDescent="0.3"/>
  </sheetData>
  <mergeCells count="160">
    <mergeCell ref="A12:B13"/>
    <mergeCell ref="C12:D13"/>
    <mergeCell ref="E12:F13"/>
    <mergeCell ref="G12:H13"/>
    <mergeCell ref="I12:J13"/>
    <mergeCell ref="K12:L13"/>
    <mergeCell ref="M12:N13"/>
    <mergeCell ref="A9:C9"/>
    <mergeCell ref="A8:C8"/>
    <mergeCell ref="D8:G8"/>
    <mergeCell ref="H8:J8"/>
    <mergeCell ref="K8:N8"/>
    <mergeCell ref="A17:B17"/>
    <mergeCell ref="C17:D17"/>
    <mergeCell ref="E17:F17"/>
    <mergeCell ref="G17:H17"/>
    <mergeCell ref="I17:J17"/>
    <mergeCell ref="K17:L17"/>
    <mergeCell ref="M17:N17"/>
    <mergeCell ref="M14:N14"/>
    <mergeCell ref="A14:B14"/>
    <mergeCell ref="C14:D14"/>
    <mergeCell ref="E14:F14"/>
    <mergeCell ref="G14:H14"/>
    <mergeCell ref="I14:J14"/>
    <mergeCell ref="K14:L14"/>
    <mergeCell ref="I15:J15"/>
    <mergeCell ref="K15:L15"/>
    <mergeCell ref="M15:N15"/>
    <mergeCell ref="A16:B16"/>
    <mergeCell ref="C16:D16"/>
    <mergeCell ref="E16:F16"/>
    <mergeCell ref="G16:H16"/>
    <mergeCell ref="I16:J16"/>
    <mergeCell ref="K16:L16"/>
    <mergeCell ref="M16:N16"/>
    <mergeCell ref="A15:B15"/>
    <mergeCell ref="C15:D15"/>
    <mergeCell ref="E15:F15"/>
    <mergeCell ref="G15:H15"/>
    <mergeCell ref="M18:N18"/>
    <mergeCell ref="A19:B19"/>
    <mergeCell ref="C19:D19"/>
    <mergeCell ref="E19:F19"/>
    <mergeCell ref="G19:H19"/>
    <mergeCell ref="I19:J19"/>
    <mergeCell ref="K19:L19"/>
    <mergeCell ref="M19:N19"/>
    <mergeCell ref="A18:B18"/>
    <mergeCell ref="C18:D18"/>
    <mergeCell ref="E18:F18"/>
    <mergeCell ref="G18:H18"/>
    <mergeCell ref="I18:J18"/>
    <mergeCell ref="K18:L18"/>
    <mergeCell ref="E20:F20"/>
    <mergeCell ref="G20:H20"/>
    <mergeCell ref="I20:J20"/>
    <mergeCell ref="K20:L20"/>
    <mergeCell ref="M20:N20"/>
    <mergeCell ref="A21:B21"/>
    <mergeCell ref="C21:D21"/>
    <mergeCell ref="E21:F21"/>
    <mergeCell ref="G21:H21"/>
    <mergeCell ref="I21:J21"/>
    <mergeCell ref="A20:B20"/>
    <mergeCell ref="C20:D20"/>
    <mergeCell ref="K21:L21"/>
    <mergeCell ref="M21:N21"/>
    <mergeCell ref="A22:B22"/>
    <mergeCell ref="C22:D22"/>
    <mergeCell ref="E22:F22"/>
    <mergeCell ref="G22:H22"/>
    <mergeCell ref="I22:J22"/>
    <mergeCell ref="K22:L22"/>
    <mergeCell ref="M22:N22"/>
    <mergeCell ref="M23:N23"/>
    <mergeCell ref="A24:B24"/>
    <mergeCell ref="C24:D24"/>
    <mergeCell ref="E24:F24"/>
    <mergeCell ref="G24:H24"/>
    <mergeCell ref="I24:J24"/>
    <mergeCell ref="K24:L24"/>
    <mergeCell ref="M24:N24"/>
    <mergeCell ref="A23:B23"/>
    <mergeCell ref="C23:D23"/>
    <mergeCell ref="E23:F23"/>
    <mergeCell ref="G23:H23"/>
    <mergeCell ref="I23:J23"/>
    <mergeCell ref="K23:L23"/>
    <mergeCell ref="M25:N25"/>
    <mergeCell ref="A26:B26"/>
    <mergeCell ref="C26:D26"/>
    <mergeCell ref="E26:F26"/>
    <mergeCell ref="G26:H26"/>
    <mergeCell ref="I26:J26"/>
    <mergeCell ref="K26:L26"/>
    <mergeCell ref="M26:N26"/>
    <mergeCell ref="A25:B25"/>
    <mergeCell ref="C25:D25"/>
    <mergeCell ref="E25:F25"/>
    <mergeCell ref="G25:H25"/>
    <mergeCell ref="I25:J25"/>
    <mergeCell ref="K25:L25"/>
    <mergeCell ref="M27:N27"/>
    <mergeCell ref="A28:B28"/>
    <mergeCell ref="C28:D28"/>
    <mergeCell ref="E28:F28"/>
    <mergeCell ref="G28:H28"/>
    <mergeCell ref="I28:J28"/>
    <mergeCell ref="K28:L28"/>
    <mergeCell ref="M28:N28"/>
    <mergeCell ref="A27:B27"/>
    <mergeCell ref="C27:D27"/>
    <mergeCell ref="E27:F27"/>
    <mergeCell ref="G27:H27"/>
    <mergeCell ref="I27:J27"/>
    <mergeCell ref="K27:L27"/>
    <mergeCell ref="C31:D31"/>
    <mergeCell ref="E31:F31"/>
    <mergeCell ref="G31:H31"/>
    <mergeCell ref="I31:J31"/>
    <mergeCell ref="K31:L31"/>
    <mergeCell ref="M29:N29"/>
    <mergeCell ref="A30:B30"/>
    <mergeCell ref="C30:D30"/>
    <mergeCell ref="E30:F30"/>
    <mergeCell ref="G30:H30"/>
    <mergeCell ref="I30:J30"/>
    <mergeCell ref="K30:L30"/>
    <mergeCell ref="M30:N30"/>
    <mergeCell ref="A29:B29"/>
    <mergeCell ref="C29:D29"/>
    <mergeCell ref="E29:F29"/>
    <mergeCell ref="G29:H29"/>
    <mergeCell ref="I29:J29"/>
    <mergeCell ref="K29:L29"/>
    <mergeCell ref="D9:N9"/>
    <mergeCell ref="M33:N33"/>
    <mergeCell ref="A34:B34"/>
    <mergeCell ref="C34:D34"/>
    <mergeCell ref="E34:F34"/>
    <mergeCell ref="G34:H34"/>
    <mergeCell ref="I34:J34"/>
    <mergeCell ref="K34:L34"/>
    <mergeCell ref="M34:N34"/>
    <mergeCell ref="A33:B33"/>
    <mergeCell ref="C33:D33"/>
    <mergeCell ref="E33:F33"/>
    <mergeCell ref="G33:H33"/>
    <mergeCell ref="I33:J33"/>
    <mergeCell ref="K33:L33"/>
    <mergeCell ref="M31:N31"/>
    <mergeCell ref="A32:B32"/>
    <mergeCell ref="C32:D32"/>
    <mergeCell ref="E32:F32"/>
    <mergeCell ref="G32:H32"/>
    <mergeCell ref="I32:J32"/>
    <mergeCell ref="K32:L32"/>
    <mergeCell ref="M32:N32"/>
    <mergeCell ref="A31:B31"/>
  </mergeCells>
  <phoneticPr fontId="1" type="noConversion"/>
  <printOptions horizontalCentered="1"/>
  <pageMargins left="0.51181102362204722" right="0.51181102362204722" top="0.94488188976377963" bottom="0.35433070866141736" header="0" footer="0"/>
  <pageSetup paperSize="9"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3"/>
  <sheetViews>
    <sheetView zoomScale="85" zoomScaleNormal="85" workbookViewId="0">
      <selection activeCell="A5" sqref="A5"/>
    </sheetView>
  </sheetViews>
  <sheetFormatPr defaultRowHeight="16.5" x14ac:dyDescent="0.3"/>
  <cols>
    <col min="1" max="1" width="4.25" bestFit="1" customWidth="1"/>
    <col min="2" max="2" width="6.75" customWidth="1"/>
    <col min="3" max="3" width="7.625" customWidth="1"/>
    <col min="4" max="10" width="6.625" customWidth="1"/>
    <col min="11" max="11" width="7.625" customWidth="1"/>
    <col min="12" max="12" width="9.125" customWidth="1"/>
    <col min="13" max="14" width="10.625" customWidth="1"/>
    <col min="15" max="19" width="7.625" customWidth="1"/>
  </cols>
  <sheetData>
    <row r="1" spans="1:19" ht="15" customHeight="1" x14ac:dyDescent="0.3"/>
    <row r="2" spans="1:19" ht="15" customHeight="1" x14ac:dyDescent="0.3"/>
    <row r="3" spans="1:19" ht="15" customHeight="1" x14ac:dyDescent="0.3"/>
    <row r="4" spans="1:19" ht="5.0999999999999996" customHeight="1" x14ac:dyDescent="0.3"/>
    <row r="5" spans="1:19" ht="19.5" customHeight="1" x14ac:dyDescent="0.3">
      <c r="A5" s="1" t="s">
        <v>19</v>
      </c>
    </row>
    <row r="6" spans="1:19" ht="24.95" customHeight="1" x14ac:dyDescent="0.3">
      <c r="A6" s="141" t="s">
        <v>21</v>
      </c>
      <c r="B6" s="142"/>
      <c r="C6" s="142"/>
      <c r="D6" s="143"/>
      <c r="E6" s="141" t="s">
        <v>22</v>
      </c>
      <c r="F6" s="142"/>
      <c r="G6" s="143"/>
      <c r="H6" s="141" t="s">
        <v>23</v>
      </c>
      <c r="I6" s="142"/>
      <c r="J6" s="142"/>
      <c r="K6" s="143"/>
      <c r="L6" s="141" t="s">
        <v>29</v>
      </c>
      <c r="M6" s="142"/>
      <c r="N6" s="142"/>
      <c r="O6" s="143"/>
      <c r="P6" s="141" t="s">
        <v>20</v>
      </c>
      <c r="Q6" s="142"/>
      <c r="R6" s="142"/>
      <c r="S6" s="143"/>
    </row>
    <row r="7" spans="1:19" ht="15" customHeight="1" x14ac:dyDescent="0.3">
      <c r="A7" s="144" t="s">
        <v>24</v>
      </c>
      <c r="B7" s="145"/>
      <c r="C7" s="145"/>
      <c r="D7" s="146"/>
      <c r="E7" s="150" t="s">
        <v>25</v>
      </c>
      <c r="F7" s="145"/>
      <c r="G7" s="146"/>
      <c r="H7" s="144" t="s">
        <v>27</v>
      </c>
      <c r="I7" s="145"/>
      <c r="J7" s="145"/>
      <c r="K7" s="146"/>
      <c r="L7" s="150" t="s">
        <v>28</v>
      </c>
      <c r="M7" s="145"/>
      <c r="N7" s="145"/>
      <c r="O7" s="146"/>
      <c r="P7" s="144"/>
      <c r="Q7" s="145"/>
      <c r="R7" s="145"/>
      <c r="S7" s="146"/>
    </row>
    <row r="8" spans="1:19" ht="15" customHeight="1" x14ac:dyDescent="0.3">
      <c r="A8" s="147"/>
      <c r="B8" s="148"/>
      <c r="C8" s="148"/>
      <c r="D8" s="149"/>
      <c r="E8" s="147"/>
      <c r="F8" s="148"/>
      <c r="G8" s="149"/>
      <c r="H8" s="147"/>
      <c r="I8" s="148"/>
      <c r="J8" s="148"/>
      <c r="K8" s="149"/>
      <c r="L8" s="147"/>
      <c r="M8" s="148"/>
      <c r="N8" s="148"/>
      <c r="O8" s="149"/>
      <c r="P8" s="147"/>
      <c r="Q8" s="148"/>
      <c r="R8" s="148"/>
      <c r="S8" s="149"/>
    </row>
    <row r="9" spans="1:19" ht="19.899999999999999" customHeight="1" x14ac:dyDescent="0.3">
      <c r="A9" s="1" t="s">
        <v>18</v>
      </c>
      <c r="H9" t="s">
        <v>26</v>
      </c>
    </row>
    <row r="10" spans="1:19" s="3" customFormat="1" ht="24.95" customHeight="1" x14ac:dyDescent="0.3">
      <c r="A10" s="140" t="s">
        <v>30</v>
      </c>
      <c r="B10" s="140" t="s">
        <v>31</v>
      </c>
      <c r="C10" s="140" t="s">
        <v>32</v>
      </c>
      <c r="D10" s="139" t="s">
        <v>33</v>
      </c>
      <c r="E10" s="139"/>
      <c r="F10" s="139"/>
      <c r="G10" s="139"/>
      <c r="H10" s="140" t="s">
        <v>34</v>
      </c>
      <c r="I10" s="140" t="s">
        <v>35</v>
      </c>
      <c r="J10" s="140" t="s">
        <v>46</v>
      </c>
      <c r="K10" s="140" t="s">
        <v>36</v>
      </c>
      <c r="L10" s="140" t="s">
        <v>37</v>
      </c>
      <c r="M10" s="140" t="s">
        <v>38</v>
      </c>
      <c r="N10" s="140" t="s">
        <v>39</v>
      </c>
      <c r="O10" s="135" t="s">
        <v>40</v>
      </c>
      <c r="P10" s="135" t="s">
        <v>41</v>
      </c>
      <c r="Q10" s="135" t="s">
        <v>42</v>
      </c>
      <c r="R10" s="135" t="s">
        <v>43</v>
      </c>
      <c r="S10" s="138" t="s">
        <v>45</v>
      </c>
    </row>
    <row r="11" spans="1:19" s="3" customFormat="1" ht="24.95" customHeight="1" x14ac:dyDescent="0.3">
      <c r="A11" s="139"/>
      <c r="B11" s="139"/>
      <c r="C11" s="139"/>
      <c r="D11" s="9" t="s">
        <v>2</v>
      </c>
      <c r="E11" s="9" t="s">
        <v>3</v>
      </c>
      <c r="F11" s="9" t="s">
        <v>4</v>
      </c>
      <c r="G11" s="9" t="s">
        <v>5</v>
      </c>
      <c r="H11" s="139"/>
      <c r="I11" s="139"/>
      <c r="J11" s="139"/>
      <c r="K11" s="140"/>
      <c r="L11" s="139"/>
      <c r="M11" s="139"/>
      <c r="N11" s="139"/>
      <c r="O11" s="136"/>
      <c r="P11" s="136"/>
      <c r="Q11" s="136"/>
      <c r="R11" s="137"/>
      <c r="S11" s="136"/>
    </row>
    <row r="12" spans="1:19" s="5" customFormat="1" ht="15" customHeight="1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7"/>
      <c r="P12" s="4"/>
      <c r="Q12" s="4"/>
      <c r="R12" s="4"/>
      <c r="S12" s="4"/>
    </row>
    <row r="13" spans="1:19" s="5" customFormat="1" ht="15" hidden="1" customHeight="1" x14ac:dyDescent="0.3">
      <c r="A13" s="4">
        <v>2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19" s="5" customFormat="1" ht="15" hidden="1" customHeight="1" x14ac:dyDescent="0.3">
      <c r="A14" s="4">
        <v>3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19" s="5" customFormat="1" ht="15" hidden="1" customHeight="1" x14ac:dyDescent="0.3">
      <c r="A15" s="4">
        <v>4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19" s="5" customFormat="1" ht="15" hidden="1" customHeight="1" x14ac:dyDescent="0.3">
      <c r="A16" s="4">
        <v>5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</row>
    <row r="17" spans="1:29" s="5" customFormat="1" ht="15" hidden="1" customHeight="1" x14ac:dyDescent="0.3">
      <c r="A17" s="4">
        <v>6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29" s="5" customFormat="1" ht="15" hidden="1" customHeight="1" x14ac:dyDescent="0.3">
      <c r="A18" s="4">
        <v>7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29" s="5" customFormat="1" ht="15" hidden="1" customHeight="1" x14ac:dyDescent="0.3">
      <c r="A19" s="4">
        <v>8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29" ht="15" hidden="1" customHeight="1" x14ac:dyDescent="0.3">
      <c r="A20" s="4">
        <v>9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</row>
    <row r="21" spans="1:29" ht="15" hidden="1" customHeight="1" x14ac:dyDescent="0.3">
      <c r="A21" s="4">
        <v>10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29" ht="15" hidden="1" customHeight="1" x14ac:dyDescent="0.3">
      <c r="A22" s="4">
        <v>11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9" ht="15" hidden="1" customHeight="1" x14ac:dyDescent="0.3">
      <c r="A23" s="4">
        <v>12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29" ht="15" hidden="1" customHeight="1" x14ac:dyDescent="0.3">
      <c r="A24" s="4">
        <v>13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</row>
    <row r="25" spans="1:29" ht="15" hidden="1" customHeight="1" x14ac:dyDescent="0.3">
      <c r="A25" s="4">
        <v>14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U25" s="6"/>
      <c r="V25" s="6"/>
      <c r="W25" s="6"/>
      <c r="X25" s="6"/>
      <c r="Y25" s="6"/>
      <c r="Z25" s="6"/>
      <c r="AA25" s="6"/>
      <c r="AB25" s="6"/>
      <c r="AC25" s="6"/>
    </row>
    <row r="26" spans="1:29" ht="15" hidden="1" customHeight="1" x14ac:dyDescent="0.3">
      <c r="A26" s="4">
        <v>15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U26" s="6"/>
      <c r="V26" s="6"/>
      <c r="W26" s="6"/>
      <c r="X26" s="6"/>
      <c r="Y26" s="6"/>
      <c r="Z26" s="6"/>
      <c r="AA26" s="6"/>
      <c r="AB26" s="6"/>
      <c r="AC26" s="6"/>
    </row>
    <row r="27" spans="1:29" ht="15" hidden="1" customHeight="1" x14ac:dyDescent="0.3">
      <c r="A27" s="4">
        <v>16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U27" s="6"/>
      <c r="V27" s="6"/>
      <c r="W27" s="6"/>
      <c r="X27" s="6"/>
      <c r="Y27" s="6"/>
      <c r="Z27" s="6"/>
      <c r="AA27" s="6"/>
      <c r="AB27" s="6"/>
      <c r="AC27" s="6"/>
    </row>
    <row r="28" spans="1:29" ht="15" hidden="1" customHeight="1" x14ac:dyDescent="0.3">
      <c r="A28" s="4">
        <v>17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U28" s="6"/>
      <c r="V28" s="6"/>
      <c r="W28" s="6"/>
      <c r="X28" s="6"/>
      <c r="Y28" s="6"/>
      <c r="Z28" s="6"/>
      <c r="AA28" s="6"/>
      <c r="AB28" s="6"/>
      <c r="AC28" s="6"/>
    </row>
    <row r="29" spans="1:29" ht="15" hidden="1" customHeight="1" x14ac:dyDescent="0.3">
      <c r="A29" s="4">
        <v>18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U29" s="6"/>
      <c r="V29" s="6"/>
      <c r="W29" s="6"/>
      <c r="X29" s="6"/>
      <c r="Y29" s="6"/>
      <c r="Z29" s="6"/>
      <c r="AA29" s="6"/>
      <c r="AB29" s="6"/>
      <c r="AC29" s="6"/>
    </row>
    <row r="30" spans="1:29" ht="15" hidden="1" customHeight="1" x14ac:dyDescent="0.3">
      <c r="A30" s="4">
        <v>19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U30" s="6"/>
      <c r="V30" s="6"/>
      <c r="W30" s="6"/>
      <c r="X30" s="6"/>
      <c r="Y30" s="6"/>
      <c r="Z30" s="6"/>
      <c r="AA30" s="6"/>
      <c r="AB30" s="6"/>
      <c r="AC30" s="6"/>
    </row>
    <row r="31" spans="1:29" ht="15" hidden="1" customHeight="1" x14ac:dyDescent="0.3">
      <c r="A31" s="4">
        <v>20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U31" s="6"/>
      <c r="V31" s="6"/>
      <c r="W31" s="6"/>
      <c r="X31" s="6"/>
      <c r="Y31" s="6"/>
      <c r="Z31" s="6"/>
      <c r="AA31" s="6"/>
      <c r="AB31" s="6"/>
      <c r="AC31" s="6"/>
    </row>
    <row r="32" spans="1:29" ht="15" hidden="1" customHeight="1" x14ac:dyDescent="0.3">
      <c r="A32" s="4">
        <v>21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U32" s="6"/>
      <c r="V32" s="6"/>
      <c r="W32" s="6"/>
      <c r="X32" s="6"/>
      <c r="Y32" s="6"/>
      <c r="Z32" s="6"/>
      <c r="AA32" s="6"/>
      <c r="AB32" s="6"/>
      <c r="AC32" s="6"/>
    </row>
    <row r="33" spans="1:29" ht="15" hidden="1" customHeight="1" x14ac:dyDescent="0.3">
      <c r="A33" s="4">
        <v>22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U33" s="6"/>
      <c r="V33" s="6"/>
      <c r="W33" s="6"/>
      <c r="X33" s="6"/>
      <c r="Y33" s="6"/>
      <c r="Z33" s="6"/>
      <c r="AA33" s="6"/>
      <c r="AB33" s="6"/>
      <c r="AC33" s="6"/>
    </row>
    <row r="34" spans="1:29" ht="15" hidden="1" customHeight="1" x14ac:dyDescent="0.3">
      <c r="A34" s="4">
        <v>23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U34" s="6"/>
      <c r="V34" s="6"/>
      <c r="W34" s="6"/>
      <c r="X34" s="6"/>
      <c r="Y34" s="6"/>
      <c r="Z34" s="6"/>
      <c r="AA34" s="6"/>
      <c r="AB34" s="6"/>
      <c r="AC34" s="6"/>
    </row>
    <row r="35" spans="1:29" ht="15" hidden="1" customHeight="1" x14ac:dyDescent="0.3">
      <c r="A35" s="4">
        <v>24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U35" s="6"/>
      <c r="V35" s="6"/>
      <c r="W35" s="6"/>
      <c r="X35" s="6"/>
      <c r="Y35" s="6"/>
      <c r="Z35" s="6"/>
      <c r="AA35" s="6"/>
      <c r="AB35" s="6"/>
      <c r="AC35" s="6"/>
    </row>
    <row r="36" spans="1:29" hidden="1" x14ac:dyDescent="0.3">
      <c r="A36" s="4">
        <v>25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U36" s="6"/>
      <c r="V36" s="6"/>
      <c r="W36" s="6"/>
      <c r="X36" s="6"/>
      <c r="Y36" s="6"/>
      <c r="Z36" s="6"/>
      <c r="AA36" s="6"/>
      <c r="AB36" s="6"/>
      <c r="AC36" s="6"/>
    </row>
    <row r="37" spans="1:29" ht="16.5" customHeight="1" x14ac:dyDescent="0.3">
      <c r="A37" s="133" t="s">
        <v>44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</row>
    <row r="38" spans="1:29" x14ac:dyDescent="0.3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</row>
    <row r="39" spans="1:29" x14ac:dyDescent="0.3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</row>
    <row r="40" spans="1:29" x14ac:dyDescent="0.3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</row>
    <row r="41" spans="1:29" x14ac:dyDescent="0.3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</row>
    <row r="42" spans="1:29" x14ac:dyDescent="0.3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</row>
    <row r="43" spans="1:29" x14ac:dyDescent="0.3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</row>
    <row r="44" spans="1:29" x14ac:dyDescent="0.3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</row>
    <row r="45" spans="1:29" x14ac:dyDescent="0.3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</row>
    <row r="46" spans="1:29" x14ac:dyDescent="0.3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</row>
    <row r="47" spans="1:29" x14ac:dyDescent="0.3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</row>
    <row r="48" spans="1:29" x14ac:dyDescent="0.3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</row>
    <row r="49" spans="1:19" x14ac:dyDescent="0.3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</row>
    <row r="50" spans="1:19" x14ac:dyDescent="0.3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</row>
    <row r="51" spans="1:19" x14ac:dyDescent="0.3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</row>
    <row r="52" spans="1:19" x14ac:dyDescent="0.3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</row>
    <row r="53" spans="1:19" x14ac:dyDescent="0.3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</row>
  </sheetData>
  <mergeCells count="27">
    <mergeCell ref="N10:N11"/>
    <mergeCell ref="P6:S6"/>
    <mergeCell ref="A7:D8"/>
    <mergeCell ref="E7:G8"/>
    <mergeCell ref="H7:K8"/>
    <mergeCell ref="L7:O8"/>
    <mergeCell ref="P7:S8"/>
    <mergeCell ref="H6:K6"/>
    <mergeCell ref="L6:O6"/>
    <mergeCell ref="A6:D6"/>
    <mergeCell ref="E6:G6"/>
    <mergeCell ref="A37:S53"/>
    <mergeCell ref="O10:O11"/>
    <mergeCell ref="P10:P11"/>
    <mergeCell ref="Q10:Q11"/>
    <mergeCell ref="R10:R11"/>
    <mergeCell ref="S10:S11"/>
    <mergeCell ref="D10:G10"/>
    <mergeCell ref="A10:A11"/>
    <mergeCell ref="B10:B11"/>
    <mergeCell ref="K10:K11"/>
    <mergeCell ref="H10:H11"/>
    <mergeCell ref="I10:I11"/>
    <mergeCell ref="J10:J11"/>
    <mergeCell ref="C10:C11"/>
    <mergeCell ref="L10:L11"/>
    <mergeCell ref="M10:M1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"/>
  <sheetViews>
    <sheetView zoomScale="85" zoomScaleNormal="85" zoomScaleSheetLayoutView="85" workbookViewId="0">
      <selection activeCell="A7" sqref="A7"/>
    </sheetView>
  </sheetViews>
  <sheetFormatPr defaultColWidth="6.5" defaultRowHeight="15" customHeight="1" x14ac:dyDescent="0.3"/>
  <sheetData>
    <row r="4" spans="1:14" ht="5.0999999999999996" customHeight="1" x14ac:dyDescent="0.3"/>
    <row r="5" spans="1:14" ht="5.0999999999999996" customHeight="1" x14ac:dyDescent="0.3"/>
    <row r="6" spans="1:14" ht="5.0999999999999996" customHeight="1" x14ac:dyDescent="0.3"/>
    <row r="7" spans="1:14" ht="19.899999999999999" customHeight="1" x14ac:dyDescent="0.3">
      <c r="A7" s="1" t="s">
        <v>150</v>
      </c>
    </row>
    <row r="8" spans="1:14" ht="31.9" customHeight="1" x14ac:dyDescent="0.3">
      <c r="A8" s="66" t="s">
        <v>137</v>
      </c>
      <c r="B8" s="67"/>
      <c r="C8" s="67"/>
      <c r="D8" s="122" t="s">
        <v>162</v>
      </c>
      <c r="E8" s="122"/>
      <c r="F8" s="122"/>
      <c r="G8" s="122"/>
      <c r="H8" s="66" t="s">
        <v>140</v>
      </c>
      <c r="I8" s="67"/>
      <c r="J8" s="67"/>
      <c r="K8" s="160" t="s">
        <v>163</v>
      </c>
      <c r="L8" s="122"/>
      <c r="M8" s="122"/>
      <c r="N8" s="122"/>
    </row>
    <row r="9" spans="1:14" ht="31.9" customHeight="1" x14ac:dyDescent="0.3">
      <c r="A9" s="66" t="s">
        <v>164</v>
      </c>
      <c r="B9" s="67"/>
      <c r="C9" s="67"/>
      <c r="D9" s="151" t="s">
        <v>165</v>
      </c>
      <c r="E9" s="152"/>
      <c r="F9" s="152"/>
      <c r="G9" s="152"/>
      <c r="H9" s="152"/>
      <c r="I9" s="152"/>
      <c r="J9" s="152"/>
      <c r="K9" s="152"/>
      <c r="L9" s="152"/>
      <c r="M9" s="152"/>
      <c r="N9" s="153"/>
    </row>
    <row r="10" spans="1:14" ht="4.9000000000000004" customHeight="1" x14ac:dyDescent="0.3"/>
    <row r="11" spans="1:14" ht="19.899999999999999" customHeight="1" x14ac:dyDescent="0.3">
      <c r="A11" s="1" t="s">
        <v>158</v>
      </c>
    </row>
    <row r="12" spans="1:14" ht="16.149999999999999" customHeight="1" x14ac:dyDescent="0.3">
      <c r="A12" s="67" t="s">
        <v>159</v>
      </c>
      <c r="B12" s="67"/>
      <c r="C12" s="67" t="s">
        <v>143</v>
      </c>
      <c r="D12" s="67"/>
      <c r="E12" s="66" t="s">
        <v>160</v>
      </c>
      <c r="F12" s="67"/>
      <c r="G12" s="68" t="s">
        <v>146</v>
      </c>
      <c r="H12" s="69"/>
      <c r="I12" s="68" t="s">
        <v>147</v>
      </c>
      <c r="J12" s="127"/>
      <c r="K12" s="130" t="s">
        <v>161</v>
      </c>
      <c r="L12" s="127"/>
      <c r="M12" s="67" t="s">
        <v>167</v>
      </c>
      <c r="N12" s="67"/>
    </row>
    <row r="13" spans="1:14" ht="16.149999999999999" customHeight="1" x14ac:dyDescent="0.3">
      <c r="A13" s="67"/>
      <c r="B13" s="67"/>
      <c r="C13" s="67"/>
      <c r="D13" s="67"/>
      <c r="E13" s="67"/>
      <c r="F13" s="67"/>
      <c r="G13" s="70"/>
      <c r="H13" s="71"/>
      <c r="I13" s="128"/>
      <c r="J13" s="129"/>
      <c r="K13" s="128"/>
      <c r="L13" s="129"/>
      <c r="M13" s="67"/>
      <c r="N13" s="67"/>
    </row>
    <row r="14" spans="1:14" ht="30" customHeight="1" x14ac:dyDescent="0.3">
      <c r="A14" s="121">
        <v>42758</v>
      </c>
      <c r="B14" s="122"/>
      <c r="C14" s="122" t="s">
        <v>166</v>
      </c>
      <c r="D14" s="122"/>
      <c r="E14" s="124">
        <v>158</v>
      </c>
      <c r="F14" s="118"/>
      <c r="G14" s="99">
        <v>43001</v>
      </c>
      <c r="H14" s="120"/>
      <c r="I14" s="125">
        <v>159</v>
      </c>
      <c r="J14" s="126"/>
      <c r="K14" s="125">
        <f>E14-I14</f>
        <v>-1</v>
      </c>
      <c r="L14" s="126"/>
      <c r="M14" s="119" t="s">
        <v>168</v>
      </c>
      <c r="N14" s="120"/>
    </row>
    <row r="15" spans="1:14" ht="30" customHeight="1" x14ac:dyDescent="0.3">
      <c r="A15" s="111"/>
      <c r="B15" s="111"/>
      <c r="C15" s="111"/>
      <c r="D15" s="111"/>
      <c r="E15" s="154"/>
      <c r="F15" s="111"/>
      <c r="G15" s="157"/>
      <c r="H15" s="156"/>
      <c r="I15" s="155"/>
      <c r="J15" s="156"/>
      <c r="K15" s="158"/>
      <c r="L15" s="159"/>
      <c r="M15" s="119"/>
      <c r="N15" s="120"/>
    </row>
    <row r="16" spans="1:14" ht="30" customHeight="1" x14ac:dyDescent="0.3">
      <c r="A16" s="111"/>
      <c r="B16" s="111"/>
      <c r="C16" s="111"/>
      <c r="D16" s="111"/>
      <c r="E16" s="154"/>
      <c r="F16" s="111"/>
      <c r="G16" s="157"/>
      <c r="H16" s="156"/>
      <c r="I16" s="155"/>
      <c r="J16" s="156"/>
      <c r="K16" s="158"/>
      <c r="L16" s="159"/>
      <c r="M16" s="155"/>
      <c r="N16" s="156"/>
    </row>
    <row r="17" spans="1:14" ht="30" customHeight="1" x14ac:dyDescent="0.3">
      <c r="A17" s="111"/>
      <c r="B17" s="111"/>
      <c r="C17" s="111"/>
      <c r="D17" s="111"/>
      <c r="E17" s="154"/>
      <c r="F17" s="111"/>
      <c r="G17" s="157"/>
      <c r="H17" s="156"/>
      <c r="I17" s="155"/>
      <c r="J17" s="156"/>
      <c r="K17" s="158"/>
      <c r="L17" s="159"/>
      <c r="M17" s="155"/>
      <c r="N17" s="156"/>
    </row>
    <row r="18" spans="1:14" ht="30" customHeight="1" x14ac:dyDescent="0.3">
      <c r="A18" s="111"/>
      <c r="B18" s="111"/>
      <c r="C18" s="111"/>
      <c r="D18" s="111"/>
      <c r="E18" s="154"/>
      <c r="F18" s="111"/>
      <c r="G18" s="157"/>
      <c r="H18" s="156"/>
      <c r="I18" s="155"/>
      <c r="J18" s="156"/>
      <c r="K18" s="158"/>
      <c r="L18" s="159"/>
      <c r="M18" s="155"/>
      <c r="N18" s="156"/>
    </row>
    <row r="19" spans="1:14" ht="30" customHeight="1" x14ac:dyDescent="0.3">
      <c r="A19" s="111"/>
      <c r="B19" s="111"/>
      <c r="C19" s="111"/>
      <c r="D19" s="111"/>
      <c r="E19" s="154"/>
      <c r="F19" s="111"/>
      <c r="G19" s="157"/>
      <c r="H19" s="156"/>
      <c r="I19" s="155"/>
      <c r="J19" s="156"/>
      <c r="K19" s="158"/>
      <c r="L19" s="159"/>
      <c r="M19" s="155"/>
      <c r="N19" s="156"/>
    </row>
    <row r="20" spans="1:14" ht="30" customHeight="1" x14ac:dyDescent="0.3">
      <c r="A20" s="111"/>
      <c r="B20" s="111"/>
      <c r="C20" s="111"/>
      <c r="D20" s="111"/>
      <c r="E20" s="154"/>
      <c r="F20" s="111"/>
      <c r="G20" s="157"/>
      <c r="H20" s="156"/>
      <c r="I20" s="155"/>
      <c r="J20" s="156"/>
      <c r="K20" s="158"/>
      <c r="L20" s="159"/>
      <c r="M20" s="155"/>
      <c r="N20" s="156"/>
    </row>
    <row r="21" spans="1:14" ht="30" customHeight="1" x14ac:dyDescent="0.3">
      <c r="A21" s="111"/>
      <c r="B21" s="111"/>
      <c r="C21" s="111"/>
      <c r="D21" s="111"/>
      <c r="E21" s="154"/>
      <c r="F21" s="111"/>
      <c r="G21" s="114"/>
      <c r="H21" s="109"/>
      <c r="I21" s="109"/>
      <c r="J21" s="109"/>
      <c r="K21" s="116"/>
      <c r="L21" s="116"/>
      <c r="M21" s="109"/>
      <c r="N21" s="109"/>
    </row>
    <row r="22" spans="1:14" ht="30" customHeight="1" x14ac:dyDescent="0.3">
      <c r="A22" s="111"/>
      <c r="B22" s="111"/>
      <c r="C22" s="111"/>
      <c r="D22" s="111"/>
      <c r="E22" s="154"/>
      <c r="F22" s="111"/>
      <c r="G22" s="114"/>
      <c r="H22" s="109"/>
      <c r="I22" s="109"/>
      <c r="J22" s="109"/>
      <c r="K22" s="116"/>
      <c r="L22" s="116"/>
      <c r="M22" s="109"/>
      <c r="N22" s="109"/>
    </row>
    <row r="23" spans="1:14" ht="30" customHeight="1" x14ac:dyDescent="0.3">
      <c r="A23" s="111"/>
      <c r="B23" s="111"/>
      <c r="C23" s="111"/>
      <c r="D23" s="111"/>
      <c r="E23" s="154"/>
      <c r="F23" s="111"/>
      <c r="G23" s="114"/>
      <c r="H23" s="109"/>
      <c r="I23" s="109"/>
      <c r="J23" s="109"/>
      <c r="K23" s="116"/>
      <c r="L23" s="116"/>
      <c r="M23" s="109"/>
      <c r="N23" s="109"/>
    </row>
    <row r="24" spans="1:14" ht="30" customHeight="1" x14ac:dyDescent="0.3">
      <c r="A24" s="111"/>
      <c r="B24" s="111"/>
      <c r="C24" s="111"/>
      <c r="D24" s="111"/>
      <c r="E24" s="154"/>
      <c r="F24" s="111"/>
      <c r="G24" s="114"/>
      <c r="H24" s="109"/>
      <c r="I24" s="109"/>
      <c r="J24" s="109"/>
      <c r="K24" s="116"/>
      <c r="L24" s="116"/>
      <c r="M24" s="109"/>
      <c r="N24" s="109"/>
    </row>
    <row r="25" spans="1:14" ht="30" customHeight="1" x14ac:dyDescent="0.3">
      <c r="A25" s="111"/>
      <c r="B25" s="111"/>
      <c r="C25" s="111"/>
      <c r="D25" s="111"/>
      <c r="E25" s="154"/>
      <c r="F25" s="111"/>
      <c r="G25" s="114"/>
      <c r="H25" s="109"/>
      <c r="I25" s="109"/>
      <c r="J25" s="109"/>
      <c r="K25" s="116"/>
      <c r="L25" s="116"/>
      <c r="M25" s="109"/>
      <c r="N25" s="109"/>
    </row>
    <row r="26" spans="1:14" ht="30" customHeight="1" x14ac:dyDescent="0.3">
      <c r="A26" s="111"/>
      <c r="B26" s="111"/>
      <c r="C26" s="111"/>
      <c r="D26" s="111"/>
      <c r="E26" s="154"/>
      <c r="F26" s="111"/>
      <c r="G26" s="114"/>
      <c r="H26" s="109"/>
      <c r="I26" s="109"/>
      <c r="J26" s="109"/>
      <c r="K26" s="116"/>
      <c r="L26" s="116"/>
      <c r="M26" s="109"/>
      <c r="N26" s="109"/>
    </row>
    <row r="27" spans="1:14" ht="30" customHeight="1" x14ac:dyDescent="0.3">
      <c r="A27" s="111"/>
      <c r="B27" s="111"/>
      <c r="C27" s="111"/>
      <c r="D27" s="111"/>
      <c r="E27" s="154"/>
      <c r="F27" s="111"/>
      <c r="G27" s="114"/>
      <c r="H27" s="109"/>
      <c r="I27" s="109"/>
      <c r="J27" s="109"/>
      <c r="K27" s="116"/>
      <c r="L27" s="116"/>
      <c r="M27" s="109"/>
      <c r="N27" s="109"/>
    </row>
    <row r="28" spans="1:14" ht="30" customHeight="1" x14ac:dyDescent="0.3">
      <c r="A28" s="111"/>
      <c r="B28" s="111"/>
      <c r="C28" s="111"/>
      <c r="D28" s="111"/>
      <c r="E28" s="154"/>
      <c r="F28" s="111"/>
      <c r="G28" s="114"/>
      <c r="H28" s="109"/>
      <c r="I28" s="109"/>
      <c r="J28" s="109"/>
      <c r="K28" s="116"/>
      <c r="L28" s="116"/>
      <c r="M28" s="109"/>
      <c r="N28" s="109"/>
    </row>
    <row r="29" spans="1:14" ht="30" customHeight="1" x14ac:dyDescent="0.3">
      <c r="A29" s="111"/>
      <c r="B29" s="111"/>
      <c r="C29" s="111"/>
      <c r="D29" s="111"/>
      <c r="E29" s="154"/>
      <c r="F29" s="111"/>
      <c r="G29" s="114"/>
      <c r="H29" s="109"/>
      <c r="I29" s="109"/>
      <c r="J29" s="109"/>
      <c r="K29" s="116"/>
      <c r="L29" s="116"/>
      <c r="M29" s="109"/>
      <c r="N29" s="109"/>
    </row>
    <row r="30" spans="1:14" ht="30" customHeight="1" x14ac:dyDescent="0.3">
      <c r="A30" s="111"/>
      <c r="B30" s="111"/>
      <c r="C30" s="111"/>
      <c r="D30" s="111"/>
      <c r="E30" s="154"/>
      <c r="F30" s="111"/>
      <c r="G30" s="114"/>
      <c r="H30" s="109"/>
      <c r="I30" s="109"/>
      <c r="J30" s="109"/>
      <c r="K30" s="116"/>
      <c r="L30" s="116"/>
      <c r="M30" s="109"/>
      <c r="N30" s="109"/>
    </row>
    <row r="31" spans="1:14" ht="30" customHeight="1" x14ac:dyDescent="0.3">
      <c r="A31" s="111"/>
      <c r="B31" s="111"/>
      <c r="C31" s="111"/>
      <c r="D31" s="111"/>
      <c r="E31" s="154"/>
      <c r="F31" s="111"/>
      <c r="G31" s="114"/>
      <c r="H31" s="109"/>
      <c r="I31" s="109"/>
      <c r="J31" s="109"/>
      <c r="K31" s="116"/>
      <c r="L31" s="116"/>
      <c r="M31" s="109"/>
      <c r="N31" s="109"/>
    </row>
    <row r="32" spans="1:14" ht="30" customHeight="1" x14ac:dyDescent="0.3">
      <c r="A32" s="111"/>
      <c r="B32" s="111"/>
      <c r="C32" s="111"/>
      <c r="D32" s="111"/>
      <c r="E32" s="154"/>
      <c r="F32" s="111"/>
      <c r="G32" s="114"/>
      <c r="H32" s="109"/>
      <c r="I32" s="109"/>
      <c r="J32" s="109"/>
      <c r="K32" s="116"/>
      <c r="L32" s="116"/>
      <c r="M32" s="109"/>
      <c r="N32" s="109"/>
    </row>
    <row r="33" spans="1:14" ht="30" customHeight="1" x14ac:dyDescent="0.3">
      <c r="A33" s="111"/>
      <c r="B33" s="111"/>
      <c r="C33" s="111"/>
      <c r="D33" s="111"/>
      <c r="E33" s="154"/>
      <c r="F33" s="111"/>
      <c r="G33" s="114"/>
      <c r="H33" s="109"/>
      <c r="I33" s="109"/>
      <c r="J33" s="109"/>
      <c r="K33" s="116"/>
      <c r="L33" s="116"/>
      <c r="M33" s="109"/>
      <c r="N33" s="109"/>
    </row>
    <row r="34" spans="1:14" ht="30" customHeight="1" x14ac:dyDescent="0.3">
      <c r="A34" s="111"/>
      <c r="B34" s="111"/>
      <c r="C34" s="111"/>
      <c r="D34" s="111"/>
      <c r="E34" s="154"/>
      <c r="F34" s="111"/>
      <c r="G34" s="114"/>
      <c r="H34" s="109"/>
      <c r="I34" s="109"/>
      <c r="J34" s="109"/>
      <c r="K34" s="116"/>
      <c r="L34" s="116"/>
      <c r="M34" s="109"/>
      <c r="N34" s="109"/>
    </row>
    <row r="35" spans="1:14" ht="30" customHeight="1" x14ac:dyDescent="0.3">
      <c r="A35" s="111"/>
      <c r="B35" s="111"/>
      <c r="C35" s="111"/>
      <c r="D35" s="111"/>
      <c r="E35" s="154"/>
      <c r="F35" s="111"/>
      <c r="G35" s="114"/>
      <c r="H35" s="109"/>
      <c r="I35" s="109"/>
      <c r="J35" s="109"/>
      <c r="K35" s="116"/>
      <c r="L35" s="116"/>
      <c r="M35" s="109"/>
      <c r="N35" s="109"/>
    </row>
    <row r="36" spans="1:14" ht="30" customHeight="1" x14ac:dyDescent="0.3"/>
    <row r="37" spans="1:14" ht="30" customHeight="1" x14ac:dyDescent="0.3"/>
    <row r="38" spans="1:14" ht="30" customHeight="1" x14ac:dyDescent="0.3"/>
    <row r="39" spans="1:14" ht="30" customHeight="1" x14ac:dyDescent="0.3"/>
    <row r="40" spans="1:14" ht="30" customHeight="1" x14ac:dyDescent="0.3"/>
    <row r="41" spans="1:14" ht="30" customHeight="1" x14ac:dyDescent="0.3"/>
    <row r="42" spans="1:14" ht="30" customHeight="1" x14ac:dyDescent="0.3"/>
    <row r="43" spans="1:14" ht="30" customHeight="1" x14ac:dyDescent="0.3"/>
    <row r="44" spans="1:14" ht="30" customHeight="1" x14ac:dyDescent="0.3"/>
    <row r="45" spans="1:14" ht="30" customHeight="1" x14ac:dyDescent="0.3"/>
    <row r="46" spans="1:14" ht="30" customHeight="1" x14ac:dyDescent="0.3"/>
    <row r="47" spans="1:14" ht="30" customHeight="1" x14ac:dyDescent="0.3"/>
    <row r="48" spans="1:14" ht="30" customHeight="1" x14ac:dyDescent="0.3"/>
    <row r="49" ht="30" customHeight="1" x14ac:dyDescent="0.3"/>
    <row r="50" ht="30" customHeight="1" x14ac:dyDescent="0.3"/>
    <row r="51" ht="30" customHeight="1" x14ac:dyDescent="0.3"/>
    <row r="52" ht="30" customHeight="1" x14ac:dyDescent="0.3"/>
    <row r="53" ht="30" customHeight="1" x14ac:dyDescent="0.3"/>
    <row r="54" ht="30" customHeight="1" x14ac:dyDescent="0.3"/>
    <row r="55" ht="30" customHeight="1" x14ac:dyDescent="0.3"/>
    <row r="56" ht="30" customHeight="1" x14ac:dyDescent="0.3"/>
    <row r="57" ht="30" customHeight="1" x14ac:dyDescent="0.3"/>
    <row r="58" ht="30" customHeight="1" x14ac:dyDescent="0.3"/>
    <row r="59" ht="30" customHeight="1" x14ac:dyDescent="0.3"/>
    <row r="60" ht="30" customHeight="1" x14ac:dyDescent="0.3"/>
    <row r="61" ht="30" customHeight="1" x14ac:dyDescent="0.3"/>
  </sheetData>
  <mergeCells count="167">
    <mergeCell ref="A8:C8"/>
    <mergeCell ref="D8:G8"/>
    <mergeCell ref="H8:J8"/>
    <mergeCell ref="K8:N8"/>
    <mergeCell ref="A9:C9"/>
    <mergeCell ref="M12:N13"/>
    <mergeCell ref="A14:B14"/>
    <mergeCell ref="C14:D14"/>
    <mergeCell ref="E14:F14"/>
    <mergeCell ref="G14:H14"/>
    <mergeCell ref="I14:J14"/>
    <mergeCell ref="K14:L14"/>
    <mergeCell ref="M14:N14"/>
    <mergeCell ref="A12:B13"/>
    <mergeCell ref="C12:D13"/>
    <mergeCell ref="E12:F13"/>
    <mergeCell ref="G12:H13"/>
    <mergeCell ref="I12:J13"/>
    <mergeCell ref="K12:L13"/>
    <mergeCell ref="M15:N15"/>
    <mergeCell ref="A16:B16"/>
    <mergeCell ref="C16:D16"/>
    <mergeCell ref="E16:F16"/>
    <mergeCell ref="G16:H16"/>
    <mergeCell ref="I16:J16"/>
    <mergeCell ref="K16:L16"/>
    <mergeCell ref="M16:N16"/>
    <mergeCell ref="A15:B15"/>
    <mergeCell ref="C15:D15"/>
    <mergeCell ref="E15:F15"/>
    <mergeCell ref="G15:H15"/>
    <mergeCell ref="I15:J15"/>
    <mergeCell ref="K15:L15"/>
    <mergeCell ref="M17:N17"/>
    <mergeCell ref="A18:B18"/>
    <mergeCell ref="C18:D18"/>
    <mergeCell ref="E18:F18"/>
    <mergeCell ref="G18:H18"/>
    <mergeCell ref="I18:J18"/>
    <mergeCell ref="K18:L18"/>
    <mergeCell ref="M18:N18"/>
    <mergeCell ref="A17:B17"/>
    <mergeCell ref="C17:D17"/>
    <mergeCell ref="E17:F17"/>
    <mergeCell ref="G17:H17"/>
    <mergeCell ref="I17:J17"/>
    <mergeCell ref="K17:L17"/>
    <mergeCell ref="M19:N19"/>
    <mergeCell ref="A20:B20"/>
    <mergeCell ref="C20:D20"/>
    <mergeCell ref="E20:F20"/>
    <mergeCell ref="G20:H20"/>
    <mergeCell ref="I20:J20"/>
    <mergeCell ref="K20:L20"/>
    <mergeCell ref="M20:N20"/>
    <mergeCell ref="A19:B19"/>
    <mergeCell ref="C19:D19"/>
    <mergeCell ref="E19:F19"/>
    <mergeCell ref="G19:H19"/>
    <mergeCell ref="I19:J19"/>
    <mergeCell ref="K19:L19"/>
    <mergeCell ref="M21:N21"/>
    <mergeCell ref="A22:B22"/>
    <mergeCell ref="C22:D22"/>
    <mergeCell ref="E22:F22"/>
    <mergeCell ref="G22:H22"/>
    <mergeCell ref="I22:J22"/>
    <mergeCell ref="K22:L22"/>
    <mergeCell ref="M22:N22"/>
    <mergeCell ref="A21:B21"/>
    <mergeCell ref="C21:D21"/>
    <mergeCell ref="E21:F21"/>
    <mergeCell ref="G21:H21"/>
    <mergeCell ref="I21:J21"/>
    <mergeCell ref="K21:L21"/>
    <mergeCell ref="M23:N23"/>
    <mergeCell ref="A24:B24"/>
    <mergeCell ref="C24:D24"/>
    <mergeCell ref="E24:F24"/>
    <mergeCell ref="G24:H24"/>
    <mergeCell ref="I24:J24"/>
    <mergeCell ref="K24:L24"/>
    <mergeCell ref="M24:N24"/>
    <mergeCell ref="A23:B23"/>
    <mergeCell ref="C23:D23"/>
    <mergeCell ref="E23:F23"/>
    <mergeCell ref="G23:H23"/>
    <mergeCell ref="I23:J23"/>
    <mergeCell ref="K23:L23"/>
    <mergeCell ref="M25:N25"/>
    <mergeCell ref="A26:B26"/>
    <mergeCell ref="C26:D26"/>
    <mergeCell ref="E26:F26"/>
    <mergeCell ref="G26:H26"/>
    <mergeCell ref="I26:J26"/>
    <mergeCell ref="K26:L26"/>
    <mergeCell ref="M26:N26"/>
    <mergeCell ref="A25:B25"/>
    <mergeCell ref="C25:D25"/>
    <mergeCell ref="E25:F25"/>
    <mergeCell ref="G25:H25"/>
    <mergeCell ref="I25:J25"/>
    <mergeCell ref="K25:L25"/>
    <mergeCell ref="M27:N27"/>
    <mergeCell ref="A28:B28"/>
    <mergeCell ref="C28:D28"/>
    <mergeCell ref="E28:F28"/>
    <mergeCell ref="G28:H28"/>
    <mergeCell ref="I28:J28"/>
    <mergeCell ref="K28:L28"/>
    <mergeCell ref="M28:N28"/>
    <mergeCell ref="A27:B27"/>
    <mergeCell ref="C27:D27"/>
    <mergeCell ref="E27:F27"/>
    <mergeCell ref="G27:H27"/>
    <mergeCell ref="I27:J27"/>
    <mergeCell ref="K27:L27"/>
    <mergeCell ref="M29:N29"/>
    <mergeCell ref="A30:B30"/>
    <mergeCell ref="C30:D30"/>
    <mergeCell ref="E30:F30"/>
    <mergeCell ref="G30:H30"/>
    <mergeCell ref="I30:J30"/>
    <mergeCell ref="K30:L30"/>
    <mergeCell ref="M30:N30"/>
    <mergeCell ref="A29:B29"/>
    <mergeCell ref="C29:D29"/>
    <mergeCell ref="E29:F29"/>
    <mergeCell ref="G29:H29"/>
    <mergeCell ref="I29:J29"/>
    <mergeCell ref="K29:L29"/>
    <mergeCell ref="C32:D32"/>
    <mergeCell ref="E32:F32"/>
    <mergeCell ref="G32:H32"/>
    <mergeCell ref="I32:J32"/>
    <mergeCell ref="K32:L32"/>
    <mergeCell ref="M32:N32"/>
    <mergeCell ref="A31:B31"/>
    <mergeCell ref="C31:D31"/>
    <mergeCell ref="E31:F31"/>
    <mergeCell ref="G31:H31"/>
    <mergeCell ref="I31:J31"/>
    <mergeCell ref="K31:L31"/>
    <mergeCell ref="M35:N35"/>
    <mergeCell ref="D9:N9"/>
    <mergeCell ref="A35:B35"/>
    <mergeCell ref="C35:D35"/>
    <mergeCell ref="E35:F35"/>
    <mergeCell ref="G35:H35"/>
    <mergeCell ref="I35:J35"/>
    <mergeCell ref="K35:L35"/>
    <mergeCell ref="M33:N33"/>
    <mergeCell ref="A34:B34"/>
    <mergeCell ref="C34:D34"/>
    <mergeCell ref="E34:F34"/>
    <mergeCell ref="G34:H34"/>
    <mergeCell ref="I34:J34"/>
    <mergeCell ref="K34:L34"/>
    <mergeCell ref="M34:N34"/>
    <mergeCell ref="A33:B33"/>
    <mergeCell ref="C33:D33"/>
    <mergeCell ref="E33:F33"/>
    <mergeCell ref="G33:H33"/>
    <mergeCell ref="I33:J33"/>
    <mergeCell ref="K33:L33"/>
    <mergeCell ref="M31:N31"/>
    <mergeCell ref="A32:B32"/>
  </mergeCells>
  <phoneticPr fontId="1" type="noConversion"/>
  <printOptions horizontalCentered="1"/>
  <pageMargins left="0.51181102362204722" right="0.51181102362204722" top="0.55118110236220474" bottom="0.35433070866141736" header="0" footer="0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W21"/>
  <sheetViews>
    <sheetView showGridLines="0" view="pageBreakPreview" zoomScale="85" zoomScaleNormal="55" zoomScaleSheetLayoutView="85" workbookViewId="0">
      <selection activeCell="A4" sqref="A4"/>
    </sheetView>
  </sheetViews>
  <sheetFormatPr defaultColWidth="6" defaultRowHeight="21" customHeight="1" x14ac:dyDescent="0.3"/>
  <cols>
    <col min="1" max="13" width="6.375" customWidth="1"/>
    <col min="14" max="16" width="7.625" customWidth="1"/>
    <col min="17" max="21" width="6.375" customWidth="1"/>
    <col min="23" max="23" width="8.5" bestFit="1" customWidth="1"/>
  </cols>
  <sheetData>
    <row r="4" spans="1:23" ht="24.95" customHeight="1" thickBot="1" x14ac:dyDescent="0.35">
      <c r="A4" s="1" t="s">
        <v>68</v>
      </c>
    </row>
    <row r="5" spans="1:23" ht="30" customHeight="1" x14ac:dyDescent="0.3">
      <c r="A5" s="168" t="s">
        <v>69</v>
      </c>
      <c r="B5" s="183"/>
      <c r="C5" s="183"/>
      <c r="D5" s="183"/>
      <c r="E5" s="187" t="s">
        <v>71</v>
      </c>
      <c r="F5" s="187"/>
      <c r="G5" s="187"/>
      <c r="H5" s="187"/>
      <c r="I5" s="187"/>
      <c r="J5" s="188"/>
      <c r="K5" s="189"/>
      <c r="L5" s="190"/>
      <c r="M5" s="190"/>
      <c r="N5" s="190"/>
      <c r="O5" s="190"/>
      <c r="P5" s="190"/>
      <c r="Q5" s="190"/>
      <c r="R5" s="190"/>
      <c r="S5" s="190"/>
      <c r="T5" s="190"/>
      <c r="U5" s="14"/>
      <c r="V5" s="14"/>
    </row>
    <row r="6" spans="1:23" ht="30" customHeight="1" x14ac:dyDescent="0.3">
      <c r="A6" s="58" t="s">
        <v>72</v>
      </c>
      <c r="B6" s="67"/>
      <c r="C6" s="67"/>
      <c r="D6" s="67"/>
      <c r="E6" s="122">
        <v>11.18</v>
      </c>
      <c r="F6" s="122"/>
      <c r="G6" s="122"/>
      <c r="H6" s="122"/>
      <c r="I6" s="122"/>
      <c r="J6" s="180"/>
      <c r="K6" s="191"/>
      <c r="L6" s="192"/>
      <c r="M6" s="192"/>
      <c r="N6" s="192"/>
      <c r="O6" s="192"/>
      <c r="P6" s="192"/>
      <c r="Q6" s="192"/>
      <c r="R6" s="192"/>
      <c r="S6" s="192"/>
      <c r="T6" s="192"/>
      <c r="U6" s="14"/>
      <c r="V6" s="14"/>
    </row>
    <row r="7" spans="1:23" ht="30" customHeight="1" x14ac:dyDescent="0.3">
      <c r="A7" s="127" t="s">
        <v>73</v>
      </c>
      <c r="B7" s="195"/>
      <c r="C7" s="195"/>
      <c r="D7" s="195"/>
      <c r="E7" s="196" t="s">
        <v>74</v>
      </c>
      <c r="F7" s="196"/>
      <c r="G7" s="196"/>
      <c r="H7" s="196"/>
      <c r="I7" s="196"/>
      <c r="J7" s="119"/>
      <c r="K7" s="191"/>
      <c r="L7" s="192"/>
      <c r="M7" s="192"/>
      <c r="N7" s="192"/>
      <c r="O7" s="192"/>
      <c r="P7" s="192"/>
      <c r="Q7" s="192"/>
      <c r="R7" s="192"/>
      <c r="S7" s="192"/>
      <c r="T7" s="192"/>
      <c r="U7" s="14"/>
      <c r="V7" s="14"/>
    </row>
    <row r="8" spans="1:23" ht="30" customHeight="1" x14ac:dyDescent="0.3">
      <c r="A8" s="67" t="s">
        <v>76</v>
      </c>
      <c r="B8" s="67"/>
      <c r="C8" s="67"/>
      <c r="D8" s="67"/>
      <c r="E8" s="122" t="s">
        <v>77</v>
      </c>
      <c r="F8" s="122"/>
      <c r="G8" s="122"/>
      <c r="H8" s="122"/>
      <c r="I8" s="122"/>
      <c r="J8" s="180"/>
      <c r="K8" s="191"/>
      <c r="L8" s="192"/>
      <c r="M8" s="192"/>
      <c r="N8" s="192"/>
      <c r="O8" s="192"/>
      <c r="P8" s="192"/>
      <c r="Q8" s="192"/>
      <c r="R8" s="192"/>
      <c r="S8" s="192"/>
      <c r="T8" s="192"/>
    </row>
    <row r="9" spans="1:23" ht="30" customHeight="1" x14ac:dyDescent="0.3">
      <c r="A9" s="67" t="s">
        <v>78</v>
      </c>
      <c r="B9" s="67"/>
      <c r="C9" s="67"/>
      <c r="D9" s="67"/>
      <c r="E9" s="122" t="s">
        <v>80</v>
      </c>
      <c r="F9" s="122"/>
      <c r="G9" s="122"/>
      <c r="H9" s="122"/>
      <c r="I9" s="122"/>
      <c r="J9" s="180"/>
      <c r="K9" s="191"/>
      <c r="L9" s="192"/>
      <c r="M9" s="192"/>
      <c r="N9" s="192"/>
      <c r="O9" s="192"/>
      <c r="P9" s="192"/>
      <c r="Q9" s="192"/>
      <c r="R9" s="192"/>
      <c r="S9" s="192"/>
      <c r="T9" s="192"/>
    </row>
    <row r="10" spans="1:23" ht="30" customHeight="1" thickBot="1" x14ac:dyDescent="0.35">
      <c r="A10" s="181" t="s">
        <v>81</v>
      </c>
      <c r="B10" s="181"/>
      <c r="C10" s="181"/>
      <c r="D10" s="181"/>
      <c r="E10" s="164"/>
      <c r="F10" s="164"/>
      <c r="G10" s="164"/>
      <c r="H10" s="164"/>
      <c r="I10" s="164"/>
      <c r="J10" s="182"/>
      <c r="K10" s="193"/>
      <c r="L10" s="194"/>
      <c r="M10" s="194"/>
      <c r="N10" s="194"/>
      <c r="O10" s="194"/>
      <c r="P10" s="194"/>
      <c r="Q10" s="194"/>
      <c r="R10" s="194"/>
      <c r="S10" s="194"/>
      <c r="T10" s="194"/>
    </row>
    <row r="12" spans="1:23" ht="24.95" customHeight="1" thickBot="1" x14ac:dyDescent="0.35">
      <c r="A12" s="1" t="s">
        <v>83</v>
      </c>
    </row>
    <row r="13" spans="1:23" ht="24" customHeight="1" x14ac:dyDescent="0.3">
      <c r="A13" s="168" t="s">
        <v>84</v>
      </c>
      <c r="B13" s="183"/>
      <c r="C13" s="183" t="s">
        <v>86</v>
      </c>
      <c r="D13" s="183"/>
      <c r="E13" s="183"/>
      <c r="F13" s="186" t="s">
        <v>87</v>
      </c>
      <c r="G13" s="183"/>
      <c r="H13" s="183" t="s">
        <v>88</v>
      </c>
      <c r="I13" s="183"/>
      <c r="J13" s="183"/>
      <c r="K13" s="183"/>
      <c r="L13" s="183"/>
      <c r="M13" s="166" t="s">
        <v>89</v>
      </c>
      <c r="N13" s="167"/>
      <c r="O13" s="167"/>
      <c r="P13" s="168"/>
      <c r="Q13" s="166" t="s">
        <v>90</v>
      </c>
      <c r="R13" s="167"/>
      <c r="S13" s="167"/>
      <c r="T13" s="167"/>
    </row>
    <row r="14" spans="1:23" ht="36" customHeight="1" thickBot="1" x14ac:dyDescent="0.35">
      <c r="A14" s="184"/>
      <c r="B14" s="185"/>
      <c r="C14" s="185"/>
      <c r="D14" s="185"/>
      <c r="E14" s="185"/>
      <c r="F14" s="185"/>
      <c r="G14" s="185"/>
      <c r="H14" s="15" t="s">
        <v>91</v>
      </c>
      <c r="I14" s="15" t="s">
        <v>92</v>
      </c>
      <c r="J14" s="15" t="s">
        <v>94</v>
      </c>
      <c r="K14" s="15" t="s">
        <v>96</v>
      </c>
      <c r="L14" s="15" t="s">
        <v>97</v>
      </c>
      <c r="M14" s="15" t="s">
        <v>98</v>
      </c>
      <c r="N14" s="15" t="s">
        <v>99</v>
      </c>
      <c r="O14" s="15" t="s">
        <v>100</v>
      </c>
      <c r="P14" s="15" t="s">
        <v>101</v>
      </c>
      <c r="Q14" s="15" t="s">
        <v>102</v>
      </c>
      <c r="R14" s="15" t="s">
        <v>103</v>
      </c>
      <c r="S14" s="16" t="s">
        <v>105</v>
      </c>
      <c r="T14" s="17" t="s">
        <v>106</v>
      </c>
    </row>
    <row r="15" spans="1:23" ht="30" customHeight="1" thickTop="1" x14ac:dyDescent="0.3">
      <c r="A15" s="169" t="s">
        <v>108</v>
      </c>
      <c r="B15" s="170"/>
      <c r="C15" s="162" t="s">
        <v>109</v>
      </c>
      <c r="D15" s="162"/>
      <c r="E15" s="162"/>
      <c r="F15" s="170">
        <v>570520</v>
      </c>
      <c r="G15" s="170"/>
      <c r="H15" s="25">
        <v>0.43333333333333335</v>
      </c>
      <c r="I15" s="25">
        <v>0.47500000000000003</v>
      </c>
      <c r="J15" s="26">
        <v>22.7</v>
      </c>
      <c r="K15" s="26">
        <v>1006.3</v>
      </c>
      <c r="L15" s="26">
        <v>71.8</v>
      </c>
      <c r="M15" s="26">
        <v>4</v>
      </c>
      <c r="N15" s="22">
        <v>11.59192</v>
      </c>
      <c r="O15" s="22">
        <v>11.608890000000001</v>
      </c>
      <c r="P15" s="27">
        <v>1.6970000000000596E-2</v>
      </c>
      <c r="Q15" s="33">
        <f>P15/L15*1000</f>
        <v>0.23635097493037044</v>
      </c>
      <c r="R15" s="171">
        <v>1</v>
      </c>
      <c r="S15" s="174">
        <v>1</v>
      </c>
      <c r="T15" s="177">
        <f>+(MAX(Q15:Q17)-Q18)*R15*S15</f>
        <v>0.22451253481895267</v>
      </c>
      <c r="U15" s="18"/>
      <c r="W15" s="19"/>
    </row>
    <row r="16" spans="1:23" ht="30" customHeight="1" x14ac:dyDescent="0.3">
      <c r="A16" s="161" t="s">
        <v>108</v>
      </c>
      <c r="B16" s="122"/>
      <c r="C16" s="162" t="s">
        <v>110</v>
      </c>
      <c r="D16" s="162"/>
      <c r="E16" s="162"/>
      <c r="F16" s="122">
        <v>450110</v>
      </c>
      <c r="G16" s="122"/>
      <c r="H16" s="28">
        <v>0.43194444444444446</v>
      </c>
      <c r="I16" s="28">
        <v>0.47361111111111115</v>
      </c>
      <c r="J16" s="21">
        <v>23.6</v>
      </c>
      <c r="K16" s="21">
        <v>1006.5</v>
      </c>
      <c r="L16" s="21">
        <v>71.8</v>
      </c>
      <c r="M16" s="21">
        <v>2</v>
      </c>
      <c r="N16" s="23">
        <v>12.19079</v>
      </c>
      <c r="O16" s="23">
        <v>12.21288</v>
      </c>
      <c r="P16" s="29">
        <v>2.2090000000000387E-2</v>
      </c>
      <c r="Q16" s="34">
        <f t="shared" ref="Q16:Q18" si="0">P16/L16*1000</f>
        <v>0.30766016713092464</v>
      </c>
      <c r="R16" s="172"/>
      <c r="S16" s="175"/>
      <c r="T16" s="178"/>
      <c r="U16" s="18"/>
      <c r="W16" s="19"/>
    </row>
    <row r="17" spans="1:23" ht="30" customHeight="1" x14ac:dyDescent="0.3">
      <c r="A17" s="161" t="s">
        <v>107</v>
      </c>
      <c r="B17" s="122"/>
      <c r="C17" s="162" t="s">
        <v>111</v>
      </c>
      <c r="D17" s="162"/>
      <c r="E17" s="162"/>
      <c r="F17" s="122">
        <v>570251</v>
      </c>
      <c r="G17" s="122"/>
      <c r="H17" s="28">
        <v>0.43124999999999997</v>
      </c>
      <c r="I17" s="28">
        <v>0.47291666666666665</v>
      </c>
      <c r="J17" s="21">
        <v>23.4</v>
      </c>
      <c r="K17" s="21">
        <v>1007.4</v>
      </c>
      <c r="L17" s="21">
        <v>71.8</v>
      </c>
      <c r="M17" s="21">
        <v>3</v>
      </c>
      <c r="N17" s="23">
        <v>11.855840000000001</v>
      </c>
      <c r="O17" s="23">
        <v>11.87482</v>
      </c>
      <c r="P17" s="29">
        <v>1.8979999999999109E-2</v>
      </c>
      <c r="Q17" s="34">
        <f t="shared" si="0"/>
        <v>0.26434540389970906</v>
      </c>
      <c r="R17" s="172"/>
      <c r="S17" s="175"/>
      <c r="T17" s="178"/>
      <c r="U17" s="18"/>
      <c r="W17" s="19"/>
    </row>
    <row r="18" spans="1:23" ht="30" customHeight="1" thickBot="1" x14ac:dyDescent="0.35">
      <c r="A18" s="163" t="s">
        <v>112</v>
      </c>
      <c r="B18" s="164"/>
      <c r="C18" s="165" t="s">
        <v>113</v>
      </c>
      <c r="D18" s="165"/>
      <c r="E18" s="165"/>
      <c r="F18" s="164">
        <v>450109</v>
      </c>
      <c r="G18" s="164"/>
      <c r="H18" s="30">
        <v>0.42986111111111108</v>
      </c>
      <c r="I18" s="30">
        <v>0.47152777777777777</v>
      </c>
      <c r="J18" s="31">
        <v>23.4</v>
      </c>
      <c r="K18" s="31">
        <v>1007.8</v>
      </c>
      <c r="L18" s="31">
        <v>71.8</v>
      </c>
      <c r="M18" s="31">
        <v>1</v>
      </c>
      <c r="N18" s="24">
        <v>11.575240000000001</v>
      </c>
      <c r="O18" s="24">
        <v>11.58121</v>
      </c>
      <c r="P18" s="32">
        <v>5.9699999999995867E-3</v>
      </c>
      <c r="Q18" s="35">
        <f t="shared" si="0"/>
        <v>8.3147632311971975E-2</v>
      </c>
      <c r="R18" s="173"/>
      <c r="S18" s="176"/>
      <c r="T18" s="179"/>
      <c r="U18" s="18"/>
      <c r="W18" s="19"/>
    </row>
    <row r="19" spans="1:23" ht="22.9" customHeight="1" x14ac:dyDescent="0.3">
      <c r="A19" s="14" t="s">
        <v>114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14"/>
      <c r="P19" s="14"/>
      <c r="Q19" s="14"/>
      <c r="R19" s="14"/>
      <c r="S19" s="14"/>
      <c r="T19" s="14"/>
    </row>
    <row r="20" spans="1:23" ht="22.9" customHeight="1" x14ac:dyDescent="0.3">
      <c r="A20" s="14" t="s">
        <v>116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</row>
    <row r="21" spans="1:23" ht="22.9" customHeight="1" x14ac:dyDescent="0.3">
      <c r="A21" t="s">
        <v>117</v>
      </c>
    </row>
  </sheetData>
  <mergeCells count="34">
    <mergeCell ref="A5:D5"/>
    <mergeCell ref="E5:J5"/>
    <mergeCell ref="K5:T10"/>
    <mergeCell ref="A6:D6"/>
    <mergeCell ref="E6:J6"/>
    <mergeCell ref="A7:D7"/>
    <mergeCell ref="E7:J7"/>
    <mergeCell ref="A8:D8"/>
    <mergeCell ref="E8:J8"/>
    <mergeCell ref="A9:D9"/>
    <mergeCell ref="E9:J9"/>
    <mergeCell ref="A10:D10"/>
    <mergeCell ref="E10:J10"/>
    <mergeCell ref="A13:B14"/>
    <mergeCell ref="C13:E14"/>
    <mergeCell ref="F13:G14"/>
    <mergeCell ref="H13:L13"/>
    <mergeCell ref="M13:P13"/>
    <mergeCell ref="Q13:T13"/>
    <mergeCell ref="A15:B15"/>
    <mergeCell ref="C15:E15"/>
    <mergeCell ref="F15:G15"/>
    <mergeCell ref="R15:R18"/>
    <mergeCell ref="S15:S18"/>
    <mergeCell ref="T15:T18"/>
    <mergeCell ref="A16:B16"/>
    <mergeCell ref="C16:E16"/>
    <mergeCell ref="F16:G16"/>
    <mergeCell ref="A17:B17"/>
    <mergeCell ref="C17:E17"/>
    <mergeCell ref="F17:G17"/>
    <mergeCell ref="A18:B18"/>
    <mergeCell ref="C18:E18"/>
    <mergeCell ref="F18:G18"/>
  </mergeCells>
  <phoneticPr fontId="1" type="noConversion"/>
  <printOptions horizontalCentered="1"/>
  <pageMargins left="0.39370078740157483" right="0.39370078740157483" top="0.78740157480314965" bottom="0.78740157480314965" header="0.31496062992125984" footer="0.31496062992125984"/>
  <pageSetup paperSize="9" scale="8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W17"/>
  <sheetViews>
    <sheetView showGridLines="0" view="pageBreakPreview" zoomScale="85" zoomScaleNormal="55" zoomScaleSheetLayoutView="85" workbookViewId="0">
      <selection activeCell="A4" sqref="A4"/>
    </sheetView>
  </sheetViews>
  <sheetFormatPr defaultColWidth="6" defaultRowHeight="21" customHeight="1" x14ac:dyDescent="0.3"/>
  <cols>
    <col min="1" max="13" width="6.375" customWidth="1"/>
    <col min="14" max="16" width="7.625" customWidth="1"/>
    <col min="17" max="21" width="6.375" customWidth="1"/>
    <col min="23" max="23" width="8.5" bestFit="1" customWidth="1"/>
  </cols>
  <sheetData>
    <row r="4" spans="1:23" ht="33" customHeight="1" thickBot="1" x14ac:dyDescent="0.35">
      <c r="A4" s="1" t="s">
        <v>67</v>
      </c>
    </row>
    <row r="5" spans="1:23" ht="30" customHeight="1" x14ac:dyDescent="0.3">
      <c r="A5" s="168" t="s">
        <v>118</v>
      </c>
      <c r="B5" s="183"/>
      <c r="C5" s="183"/>
      <c r="D5" s="183"/>
      <c r="E5" s="187" t="s">
        <v>70</v>
      </c>
      <c r="F5" s="187"/>
      <c r="G5" s="187"/>
      <c r="H5" s="187"/>
      <c r="I5" s="187"/>
      <c r="J5" s="187"/>
      <c r="K5" s="183" t="s">
        <v>75</v>
      </c>
      <c r="L5" s="183"/>
      <c r="M5" s="183"/>
      <c r="N5" s="183"/>
      <c r="O5" s="187" t="s">
        <v>119</v>
      </c>
      <c r="P5" s="187"/>
      <c r="Q5" s="187"/>
      <c r="R5" s="187"/>
      <c r="S5" s="187"/>
      <c r="T5" s="188"/>
      <c r="U5" s="14"/>
      <c r="V5" s="14"/>
    </row>
    <row r="6" spans="1:23" ht="30" customHeight="1" x14ac:dyDescent="0.3">
      <c r="A6" s="58" t="s">
        <v>120</v>
      </c>
      <c r="B6" s="67"/>
      <c r="C6" s="67"/>
      <c r="D6" s="67"/>
      <c r="E6" s="122">
        <v>11.18</v>
      </c>
      <c r="F6" s="122"/>
      <c r="G6" s="122"/>
      <c r="H6" s="122"/>
      <c r="I6" s="122"/>
      <c r="J6" s="122"/>
      <c r="K6" s="67" t="s">
        <v>78</v>
      </c>
      <c r="L6" s="67"/>
      <c r="M6" s="67"/>
      <c r="N6" s="67"/>
      <c r="O6" s="122" t="s">
        <v>79</v>
      </c>
      <c r="P6" s="122"/>
      <c r="Q6" s="122"/>
      <c r="R6" s="122"/>
      <c r="S6" s="122"/>
      <c r="T6" s="180"/>
      <c r="U6" s="14"/>
      <c r="V6" s="14"/>
    </row>
    <row r="7" spans="1:23" ht="30" customHeight="1" thickBot="1" x14ac:dyDescent="0.35">
      <c r="A7" s="199" t="s">
        <v>73</v>
      </c>
      <c r="B7" s="181"/>
      <c r="C7" s="181"/>
      <c r="D7" s="181"/>
      <c r="E7" s="164" t="s">
        <v>121</v>
      </c>
      <c r="F7" s="164"/>
      <c r="G7" s="164"/>
      <c r="H7" s="164"/>
      <c r="I7" s="164"/>
      <c r="J7" s="164"/>
      <c r="K7" s="181" t="s">
        <v>122</v>
      </c>
      <c r="L7" s="181"/>
      <c r="M7" s="181"/>
      <c r="N7" s="181"/>
      <c r="O7" s="164"/>
      <c r="P7" s="164"/>
      <c r="Q7" s="164"/>
      <c r="R7" s="164"/>
      <c r="S7" s="164"/>
      <c r="T7" s="182"/>
      <c r="U7" s="14"/>
      <c r="V7" s="14"/>
    </row>
    <row r="9" spans="1:23" ht="31.9" customHeight="1" thickBot="1" x14ac:dyDescent="0.35">
      <c r="A9" s="1" t="s">
        <v>82</v>
      </c>
    </row>
    <row r="10" spans="1:23" ht="24" customHeight="1" x14ac:dyDescent="0.3">
      <c r="A10" s="168" t="s">
        <v>84</v>
      </c>
      <c r="B10" s="183"/>
      <c r="C10" s="183" t="s">
        <v>85</v>
      </c>
      <c r="D10" s="183"/>
      <c r="E10" s="183"/>
      <c r="F10" s="186" t="s">
        <v>123</v>
      </c>
      <c r="G10" s="183"/>
      <c r="H10" s="183" t="s">
        <v>124</v>
      </c>
      <c r="I10" s="183"/>
      <c r="J10" s="183"/>
      <c r="K10" s="183"/>
      <c r="L10" s="183"/>
      <c r="M10" s="166" t="s">
        <v>89</v>
      </c>
      <c r="N10" s="167"/>
      <c r="O10" s="167"/>
      <c r="P10" s="168"/>
      <c r="Q10" s="166" t="s">
        <v>125</v>
      </c>
      <c r="R10" s="167"/>
      <c r="S10" s="167"/>
      <c r="T10" s="167"/>
    </row>
    <row r="11" spans="1:23" ht="36" customHeight="1" thickBot="1" x14ac:dyDescent="0.35">
      <c r="A11" s="184"/>
      <c r="B11" s="185"/>
      <c r="C11" s="185"/>
      <c r="D11" s="185"/>
      <c r="E11" s="185"/>
      <c r="F11" s="185"/>
      <c r="G11" s="185"/>
      <c r="H11" s="15" t="s">
        <v>126</v>
      </c>
      <c r="I11" s="15" t="s">
        <v>92</v>
      </c>
      <c r="J11" s="15" t="s">
        <v>93</v>
      </c>
      <c r="K11" s="15" t="s">
        <v>95</v>
      </c>
      <c r="L11" s="15" t="s">
        <v>97</v>
      </c>
      <c r="M11" s="15" t="s">
        <v>127</v>
      </c>
      <c r="N11" s="15" t="s">
        <v>99</v>
      </c>
      <c r="O11" s="15" t="s">
        <v>100</v>
      </c>
      <c r="P11" s="15" t="s">
        <v>128</v>
      </c>
      <c r="Q11" s="15" t="s">
        <v>102</v>
      </c>
      <c r="R11" s="15" t="s">
        <v>129</v>
      </c>
      <c r="S11" s="16" t="s">
        <v>104</v>
      </c>
      <c r="T11" s="17" t="s">
        <v>106</v>
      </c>
    </row>
    <row r="12" spans="1:23" ht="30" customHeight="1" thickTop="1" x14ac:dyDescent="0.3">
      <c r="A12" s="169" t="s">
        <v>130</v>
      </c>
      <c r="B12" s="170"/>
      <c r="C12" s="162" t="s">
        <v>131</v>
      </c>
      <c r="D12" s="162"/>
      <c r="E12" s="162"/>
      <c r="F12" s="170">
        <v>570251</v>
      </c>
      <c r="G12" s="170"/>
      <c r="H12" s="25">
        <v>0.42638888888888887</v>
      </c>
      <c r="I12" s="25">
        <v>0.4680555555555555</v>
      </c>
      <c r="J12" s="26">
        <v>16.2</v>
      </c>
      <c r="K12" s="26">
        <v>1013.9</v>
      </c>
      <c r="L12" s="26">
        <v>71.8</v>
      </c>
      <c r="M12" s="26">
        <v>3</v>
      </c>
      <c r="N12" s="22">
        <v>12.503830000000001</v>
      </c>
      <c r="O12" s="22">
        <v>12.59371</v>
      </c>
      <c r="P12" s="27">
        <v>8.9879999999999072E-2</v>
      </c>
      <c r="Q12" s="198">
        <f>+AVERAGE(P12:P14)*1000/71.8</f>
        <v>0.92715877437325722</v>
      </c>
      <c r="R12" s="171">
        <v>1</v>
      </c>
      <c r="S12" s="174">
        <v>1</v>
      </c>
      <c r="T12" s="177">
        <f>+Q12</f>
        <v>0.92715877437325722</v>
      </c>
      <c r="U12" s="18"/>
      <c r="W12" s="19"/>
    </row>
    <row r="13" spans="1:23" ht="30" customHeight="1" x14ac:dyDescent="0.3">
      <c r="A13" s="161" t="s">
        <v>132</v>
      </c>
      <c r="B13" s="122"/>
      <c r="C13" s="197" t="s">
        <v>133</v>
      </c>
      <c r="D13" s="197"/>
      <c r="E13" s="197"/>
      <c r="F13" s="122">
        <v>570250</v>
      </c>
      <c r="G13" s="122"/>
      <c r="H13" s="28">
        <v>0.4284722222222222</v>
      </c>
      <c r="I13" s="28">
        <v>0.47013888888888888</v>
      </c>
      <c r="J13" s="21">
        <v>15.1</v>
      </c>
      <c r="K13" s="21">
        <v>1015.8</v>
      </c>
      <c r="L13" s="21">
        <v>71.8</v>
      </c>
      <c r="M13" s="21">
        <v>2</v>
      </c>
      <c r="N13" s="23">
        <v>10.86985</v>
      </c>
      <c r="O13" s="23">
        <v>10.93526</v>
      </c>
      <c r="P13" s="29">
        <v>6.5409999999999968E-2</v>
      </c>
      <c r="Q13" s="172"/>
      <c r="R13" s="172"/>
      <c r="S13" s="175"/>
      <c r="T13" s="178"/>
      <c r="U13" s="18"/>
      <c r="W13" s="19"/>
    </row>
    <row r="14" spans="1:23" ht="30" customHeight="1" thickBot="1" x14ac:dyDescent="0.35">
      <c r="A14" s="163" t="s">
        <v>134</v>
      </c>
      <c r="B14" s="164"/>
      <c r="C14" s="165" t="s">
        <v>113</v>
      </c>
      <c r="D14" s="165"/>
      <c r="E14" s="165"/>
      <c r="F14" s="164">
        <v>450110</v>
      </c>
      <c r="G14" s="164"/>
      <c r="H14" s="30">
        <v>0.4291666666666667</v>
      </c>
      <c r="I14" s="30">
        <v>0.47083333333333338</v>
      </c>
      <c r="J14" s="31">
        <v>17.399999999999999</v>
      </c>
      <c r="K14" s="31">
        <v>1018.7</v>
      </c>
      <c r="L14" s="31">
        <v>71.8</v>
      </c>
      <c r="M14" s="31">
        <v>1</v>
      </c>
      <c r="N14" s="24">
        <v>12.000109999999999</v>
      </c>
      <c r="O14" s="24">
        <v>12.04453</v>
      </c>
      <c r="P14" s="32">
        <v>4.442000000000057E-2</v>
      </c>
      <c r="Q14" s="173"/>
      <c r="R14" s="173"/>
      <c r="S14" s="176"/>
      <c r="T14" s="179"/>
      <c r="U14" s="18"/>
      <c r="W14" s="19"/>
    </row>
    <row r="15" spans="1:23" ht="22.9" customHeight="1" x14ac:dyDescent="0.3">
      <c r="A15" s="14" t="s">
        <v>135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14"/>
      <c r="P15" s="14"/>
      <c r="Q15" s="14"/>
      <c r="R15" s="14"/>
      <c r="S15" s="14"/>
      <c r="T15" s="14"/>
    </row>
    <row r="16" spans="1:23" ht="22.9" customHeight="1" x14ac:dyDescent="0.3">
      <c r="A16" s="14" t="s">
        <v>115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</row>
    <row r="17" spans="1:1" ht="22.9" customHeight="1" x14ac:dyDescent="0.3">
      <c r="A17" t="s">
        <v>136</v>
      </c>
    </row>
  </sheetData>
  <mergeCells count="31">
    <mergeCell ref="A5:D5"/>
    <mergeCell ref="E5:J5"/>
    <mergeCell ref="K5:N5"/>
    <mergeCell ref="O5:T5"/>
    <mergeCell ref="A6:D6"/>
    <mergeCell ref="E6:J6"/>
    <mergeCell ref="K6:N6"/>
    <mergeCell ref="O6:T6"/>
    <mergeCell ref="A7:D7"/>
    <mergeCell ref="E7:J7"/>
    <mergeCell ref="K7:N7"/>
    <mergeCell ref="O7:T7"/>
    <mergeCell ref="A10:B11"/>
    <mergeCell ref="C10:E11"/>
    <mergeCell ref="F10:G11"/>
    <mergeCell ref="H10:L10"/>
    <mergeCell ref="M10:P10"/>
    <mergeCell ref="Q10:T10"/>
    <mergeCell ref="T12:T14"/>
    <mergeCell ref="A13:B13"/>
    <mergeCell ref="C13:E13"/>
    <mergeCell ref="F13:G13"/>
    <mergeCell ref="A14:B14"/>
    <mergeCell ref="C14:E14"/>
    <mergeCell ref="F14:G14"/>
    <mergeCell ref="A12:B12"/>
    <mergeCell ref="C12:E12"/>
    <mergeCell ref="F12:G12"/>
    <mergeCell ref="Q12:Q14"/>
    <mergeCell ref="R12:R14"/>
    <mergeCell ref="S12:S14"/>
  </mergeCells>
  <phoneticPr fontId="1" type="noConversion"/>
  <printOptions horizontalCentered="1"/>
  <pageMargins left="0.39370078740157483" right="0.39370078740157483" top="0.78740157480314965" bottom="0.78740157480314965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zoomScale="70" zoomScaleNormal="70" workbookViewId="0">
      <selection sqref="A1:X1"/>
    </sheetView>
  </sheetViews>
  <sheetFormatPr defaultColWidth="8.75" defaultRowHeight="16.5" x14ac:dyDescent="0.3"/>
  <cols>
    <col min="4" max="4" width="8.75" style="36" customWidth="1"/>
    <col min="25" max="25" width="8.75" style="46"/>
  </cols>
  <sheetData>
    <row r="1" spans="1:25" ht="20.25" x14ac:dyDescent="0.3">
      <c r="A1" s="208" t="s">
        <v>183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</row>
    <row r="2" spans="1:25" x14ac:dyDescent="0.3">
      <c r="D2" s="46"/>
      <c r="E2" s="46"/>
      <c r="N2" s="37"/>
      <c r="X2" s="37"/>
    </row>
    <row r="3" spans="1:25" x14ac:dyDescent="0.3">
      <c r="A3" s="38" t="s">
        <v>179</v>
      </c>
      <c r="B3" s="39"/>
      <c r="C3" s="39"/>
      <c r="D3" s="210" t="s">
        <v>61</v>
      </c>
      <c r="E3" s="210"/>
      <c r="F3" s="40"/>
      <c r="G3" s="41"/>
    </row>
    <row r="4" spans="1:25" x14ac:dyDescent="0.3">
      <c r="A4" s="42" t="s">
        <v>181</v>
      </c>
      <c r="D4" s="201" t="s">
        <v>184</v>
      </c>
      <c r="E4" s="201"/>
      <c r="F4" s="40"/>
      <c r="G4" s="41"/>
    </row>
    <row r="5" spans="1:25" x14ac:dyDescent="0.3">
      <c r="A5" s="42" t="s">
        <v>170</v>
      </c>
      <c r="D5" s="200">
        <v>43497</v>
      </c>
      <c r="E5" s="200"/>
      <c r="F5" s="40"/>
      <c r="G5" s="41"/>
    </row>
    <row r="6" spans="1:25" x14ac:dyDescent="0.3">
      <c r="A6" s="42" t="s">
        <v>180</v>
      </c>
      <c r="D6" s="201" t="s">
        <v>168</v>
      </c>
      <c r="E6" s="201"/>
      <c r="F6" s="40"/>
      <c r="G6" s="41"/>
    </row>
    <row r="7" spans="1:25" x14ac:dyDescent="0.3">
      <c r="A7" s="42" t="s">
        <v>171</v>
      </c>
      <c r="D7" s="201" t="s">
        <v>172</v>
      </c>
      <c r="E7" s="201"/>
      <c r="F7" s="40"/>
      <c r="G7" s="41"/>
    </row>
    <row r="8" spans="1:25" x14ac:dyDescent="0.3">
      <c r="A8" s="42" t="s">
        <v>182</v>
      </c>
      <c r="D8" s="47">
        <f>AVERAGE(D12:D26,F12:F26,J12:J26,L12:L26,P12:P26,R12:R26,V12:V26,X12:X26)</f>
        <v>2</v>
      </c>
    </row>
    <row r="9" spans="1:25" x14ac:dyDescent="0.3">
      <c r="A9" s="204" t="s">
        <v>173</v>
      </c>
      <c r="B9" s="204" t="s">
        <v>174</v>
      </c>
      <c r="C9" s="202" t="s">
        <v>175</v>
      </c>
      <c r="D9" s="207"/>
      <c r="E9" s="207"/>
      <c r="F9" s="203"/>
      <c r="G9" s="204" t="s">
        <v>173</v>
      </c>
      <c r="H9" s="204" t="s">
        <v>174</v>
      </c>
      <c r="I9" s="202" t="s">
        <v>175</v>
      </c>
      <c r="J9" s="207"/>
      <c r="K9" s="207"/>
      <c r="L9" s="203"/>
      <c r="M9" s="204" t="s">
        <v>173</v>
      </c>
      <c r="N9" s="204" t="s">
        <v>174</v>
      </c>
      <c r="O9" s="202" t="s">
        <v>175</v>
      </c>
      <c r="P9" s="207"/>
      <c r="Q9" s="207"/>
      <c r="R9" s="203"/>
      <c r="S9" s="204" t="s">
        <v>173</v>
      </c>
      <c r="T9" s="204" t="s">
        <v>174</v>
      </c>
      <c r="U9" s="202" t="s">
        <v>175</v>
      </c>
      <c r="V9" s="207"/>
      <c r="W9" s="207"/>
      <c r="X9" s="203"/>
    </row>
    <row r="10" spans="1:25" x14ac:dyDescent="0.3">
      <c r="A10" s="205"/>
      <c r="B10" s="205"/>
      <c r="C10" s="202">
        <v>0</v>
      </c>
      <c r="D10" s="203"/>
      <c r="E10" s="202">
        <v>30</v>
      </c>
      <c r="F10" s="203"/>
      <c r="G10" s="205"/>
      <c r="H10" s="205"/>
      <c r="I10" s="202">
        <v>0</v>
      </c>
      <c r="J10" s="203"/>
      <c r="K10" s="202">
        <v>30</v>
      </c>
      <c r="L10" s="203"/>
      <c r="M10" s="205"/>
      <c r="N10" s="205"/>
      <c r="O10" s="202">
        <v>0</v>
      </c>
      <c r="P10" s="203"/>
      <c r="Q10" s="202">
        <v>30</v>
      </c>
      <c r="R10" s="203"/>
      <c r="S10" s="205"/>
      <c r="T10" s="205"/>
      <c r="U10" s="202">
        <v>0</v>
      </c>
      <c r="V10" s="203"/>
      <c r="W10" s="202">
        <v>30</v>
      </c>
      <c r="X10" s="203"/>
    </row>
    <row r="11" spans="1:25" x14ac:dyDescent="0.3">
      <c r="A11" s="206"/>
      <c r="B11" s="206"/>
      <c r="C11" s="43" t="s">
        <v>176</v>
      </c>
      <c r="D11" s="44" t="s">
        <v>177</v>
      </c>
      <c r="E11" s="43" t="s">
        <v>176</v>
      </c>
      <c r="F11" s="43" t="s">
        <v>177</v>
      </c>
      <c r="G11" s="206"/>
      <c r="H11" s="206"/>
      <c r="I11" s="43" t="s">
        <v>176</v>
      </c>
      <c r="J11" s="43" t="s">
        <v>177</v>
      </c>
      <c r="K11" s="43" t="s">
        <v>176</v>
      </c>
      <c r="L11" s="43" t="s">
        <v>177</v>
      </c>
      <c r="M11" s="206"/>
      <c r="N11" s="206"/>
      <c r="O11" s="43" t="s">
        <v>176</v>
      </c>
      <c r="P11" s="43" t="s">
        <v>177</v>
      </c>
      <c r="Q11" s="43" t="s">
        <v>176</v>
      </c>
      <c r="R11" s="43" t="s">
        <v>177</v>
      </c>
      <c r="S11" s="206"/>
      <c r="T11" s="206"/>
      <c r="U11" s="43" t="s">
        <v>176</v>
      </c>
      <c r="V11" s="43" t="s">
        <v>177</v>
      </c>
      <c r="W11" s="43" t="s">
        <v>176</v>
      </c>
      <c r="X11" s="43" t="s">
        <v>177</v>
      </c>
    </row>
    <row r="12" spans="1:25" x14ac:dyDescent="0.3">
      <c r="A12" s="2">
        <v>16</v>
      </c>
      <c r="B12" s="2">
        <v>5</v>
      </c>
      <c r="C12" s="2">
        <v>0</v>
      </c>
      <c r="D12" s="45">
        <f t="shared" ref="D12:F26" si="0">C12*20</f>
        <v>0</v>
      </c>
      <c r="E12" s="2">
        <v>0</v>
      </c>
      <c r="F12" s="45">
        <f t="shared" si="0"/>
        <v>0</v>
      </c>
      <c r="G12" s="2">
        <v>16</v>
      </c>
      <c r="H12" s="2">
        <v>20</v>
      </c>
      <c r="I12" s="2">
        <v>0</v>
      </c>
      <c r="J12" s="45">
        <f t="shared" ref="J12:J26" si="1">I12*20</f>
        <v>0</v>
      </c>
      <c r="K12" s="2">
        <v>0</v>
      </c>
      <c r="L12" s="45">
        <f t="shared" ref="L12:L26" si="2">K12*20</f>
        <v>0</v>
      </c>
      <c r="M12" s="2">
        <v>16</v>
      </c>
      <c r="N12" s="2">
        <v>35</v>
      </c>
      <c r="O12" s="2">
        <v>0</v>
      </c>
      <c r="P12" s="45">
        <f t="shared" ref="P12:P26" si="3">O12*20</f>
        <v>0</v>
      </c>
      <c r="Q12" s="2">
        <v>0</v>
      </c>
      <c r="R12" s="45">
        <f t="shared" ref="R12:R26" si="4">Q12*20</f>
        <v>0</v>
      </c>
      <c r="S12" s="2">
        <v>16</v>
      </c>
      <c r="T12" s="2">
        <v>50</v>
      </c>
      <c r="U12" s="2">
        <v>0.5</v>
      </c>
      <c r="V12" s="45">
        <f t="shared" ref="V12:V26" si="5">U12*20</f>
        <v>10</v>
      </c>
      <c r="W12" s="2">
        <v>0</v>
      </c>
      <c r="X12" s="45">
        <f t="shared" ref="X12:X26" si="6">W12*20</f>
        <v>0</v>
      </c>
      <c r="Y12" s="56"/>
    </row>
    <row r="13" spans="1:25" x14ac:dyDescent="0.3">
      <c r="A13" s="2"/>
      <c r="B13" s="2">
        <v>6</v>
      </c>
      <c r="C13" s="2">
        <v>0</v>
      </c>
      <c r="D13" s="45">
        <f t="shared" si="0"/>
        <v>0</v>
      </c>
      <c r="E13" s="2">
        <v>0</v>
      </c>
      <c r="F13" s="45">
        <f t="shared" si="0"/>
        <v>0</v>
      </c>
      <c r="G13" s="2"/>
      <c r="H13" s="2">
        <v>21</v>
      </c>
      <c r="I13" s="2">
        <v>0</v>
      </c>
      <c r="J13" s="45">
        <f t="shared" si="1"/>
        <v>0</v>
      </c>
      <c r="K13" s="2">
        <v>0.5</v>
      </c>
      <c r="L13" s="45">
        <f t="shared" si="2"/>
        <v>10</v>
      </c>
      <c r="M13" s="2"/>
      <c r="N13" s="2">
        <v>36</v>
      </c>
      <c r="O13" s="2">
        <v>0.5</v>
      </c>
      <c r="P13" s="45">
        <f t="shared" si="3"/>
        <v>10</v>
      </c>
      <c r="Q13" s="2">
        <v>0</v>
      </c>
      <c r="R13" s="45">
        <f t="shared" si="4"/>
        <v>0</v>
      </c>
      <c r="S13" s="2"/>
      <c r="T13" s="2">
        <v>51</v>
      </c>
      <c r="U13" s="2">
        <v>0</v>
      </c>
      <c r="V13" s="45">
        <f t="shared" si="5"/>
        <v>0</v>
      </c>
      <c r="W13" s="2">
        <v>0</v>
      </c>
      <c r="X13" s="45">
        <f t="shared" si="6"/>
        <v>0</v>
      </c>
    </row>
    <row r="14" spans="1:25" x14ac:dyDescent="0.3">
      <c r="A14" s="2"/>
      <c r="B14" s="2">
        <v>7</v>
      </c>
      <c r="C14" s="2">
        <v>0</v>
      </c>
      <c r="D14" s="45">
        <f t="shared" si="0"/>
        <v>0</v>
      </c>
      <c r="E14" s="2">
        <v>0</v>
      </c>
      <c r="F14" s="45">
        <f t="shared" si="0"/>
        <v>0</v>
      </c>
      <c r="G14" s="2"/>
      <c r="H14" s="2">
        <v>22</v>
      </c>
      <c r="I14" s="2">
        <v>0.5</v>
      </c>
      <c r="J14" s="45">
        <f t="shared" si="1"/>
        <v>10</v>
      </c>
      <c r="K14" s="2">
        <v>0.5</v>
      </c>
      <c r="L14" s="45">
        <f t="shared" si="2"/>
        <v>10</v>
      </c>
      <c r="M14" s="2"/>
      <c r="N14" s="2">
        <v>37</v>
      </c>
      <c r="O14" s="2">
        <v>0</v>
      </c>
      <c r="P14" s="45">
        <f t="shared" si="3"/>
        <v>0</v>
      </c>
      <c r="Q14" s="2">
        <v>0</v>
      </c>
      <c r="R14" s="45">
        <f t="shared" si="4"/>
        <v>0</v>
      </c>
      <c r="S14" s="2"/>
      <c r="T14" s="2">
        <v>52</v>
      </c>
      <c r="U14" s="2">
        <v>0</v>
      </c>
      <c r="V14" s="45">
        <f t="shared" si="5"/>
        <v>0</v>
      </c>
      <c r="W14" s="2">
        <v>0.5</v>
      </c>
      <c r="X14" s="45">
        <f t="shared" si="6"/>
        <v>10</v>
      </c>
    </row>
    <row r="15" spans="1:25" x14ac:dyDescent="0.3">
      <c r="A15" s="2"/>
      <c r="B15" s="2">
        <v>8</v>
      </c>
      <c r="C15" s="2">
        <v>0.5</v>
      </c>
      <c r="D15" s="45">
        <f t="shared" si="0"/>
        <v>10</v>
      </c>
      <c r="E15" s="2">
        <v>1</v>
      </c>
      <c r="F15" s="45">
        <f t="shared" si="0"/>
        <v>20</v>
      </c>
      <c r="G15" s="2"/>
      <c r="H15" s="2">
        <v>23</v>
      </c>
      <c r="I15" s="2">
        <v>0</v>
      </c>
      <c r="J15" s="45">
        <f t="shared" si="1"/>
        <v>0</v>
      </c>
      <c r="K15" s="2">
        <v>0</v>
      </c>
      <c r="L15" s="45">
        <f t="shared" si="2"/>
        <v>0</v>
      </c>
      <c r="M15" s="2"/>
      <c r="N15" s="2">
        <v>38</v>
      </c>
      <c r="O15" s="2">
        <v>0.5</v>
      </c>
      <c r="P15" s="45">
        <f t="shared" si="3"/>
        <v>10</v>
      </c>
      <c r="Q15" s="2">
        <v>0.5</v>
      </c>
      <c r="R15" s="45">
        <f t="shared" si="4"/>
        <v>10</v>
      </c>
      <c r="S15" s="2"/>
      <c r="T15" s="2">
        <v>53</v>
      </c>
      <c r="U15" s="2">
        <v>0.5</v>
      </c>
      <c r="V15" s="45">
        <f t="shared" si="5"/>
        <v>10</v>
      </c>
      <c r="W15" s="2">
        <v>0</v>
      </c>
      <c r="X15" s="45">
        <f t="shared" si="6"/>
        <v>0</v>
      </c>
    </row>
    <row r="16" spans="1:25" x14ac:dyDescent="0.3">
      <c r="A16" s="2"/>
      <c r="B16" s="2">
        <v>9</v>
      </c>
      <c r="C16" s="2">
        <v>0.5</v>
      </c>
      <c r="D16" s="45">
        <f t="shared" si="0"/>
        <v>10</v>
      </c>
      <c r="E16" s="2">
        <v>0</v>
      </c>
      <c r="F16" s="45">
        <f t="shared" si="0"/>
        <v>0</v>
      </c>
      <c r="G16" s="2"/>
      <c r="H16" s="2">
        <v>24</v>
      </c>
      <c r="I16" s="2">
        <v>0</v>
      </c>
      <c r="J16" s="45">
        <f t="shared" si="1"/>
        <v>0</v>
      </c>
      <c r="K16" s="2">
        <v>0</v>
      </c>
      <c r="L16" s="45">
        <f t="shared" si="2"/>
        <v>0</v>
      </c>
      <c r="M16" s="2"/>
      <c r="N16" s="2">
        <v>39</v>
      </c>
      <c r="O16" s="2">
        <v>0</v>
      </c>
      <c r="P16" s="45">
        <f t="shared" si="3"/>
        <v>0</v>
      </c>
      <c r="Q16" s="2">
        <v>0</v>
      </c>
      <c r="R16" s="45">
        <f t="shared" si="4"/>
        <v>0</v>
      </c>
      <c r="S16" s="2"/>
      <c r="T16" s="2">
        <v>54</v>
      </c>
      <c r="U16" s="2">
        <v>0</v>
      </c>
      <c r="V16" s="45">
        <f t="shared" si="5"/>
        <v>0</v>
      </c>
      <c r="W16" s="2">
        <v>0</v>
      </c>
      <c r="X16" s="45">
        <f t="shared" si="6"/>
        <v>0</v>
      </c>
    </row>
    <row r="17" spans="1:24" x14ac:dyDescent="0.3">
      <c r="A17" s="2"/>
      <c r="B17" s="2">
        <v>10</v>
      </c>
      <c r="C17" s="2">
        <v>0</v>
      </c>
      <c r="D17" s="45">
        <f t="shared" si="0"/>
        <v>0</v>
      </c>
      <c r="E17" s="2">
        <v>0</v>
      </c>
      <c r="F17" s="45">
        <f t="shared" si="0"/>
        <v>0</v>
      </c>
      <c r="G17" s="2"/>
      <c r="H17" s="2">
        <v>25</v>
      </c>
      <c r="I17" s="2">
        <v>0</v>
      </c>
      <c r="J17" s="45">
        <f t="shared" si="1"/>
        <v>0</v>
      </c>
      <c r="K17" s="2">
        <v>0</v>
      </c>
      <c r="L17" s="45">
        <f t="shared" si="2"/>
        <v>0</v>
      </c>
      <c r="M17" s="2"/>
      <c r="N17" s="2">
        <v>40</v>
      </c>
      <c r="O17" s="2">
        <v>0</v>
      </c>
      <c r="P17" s="45">
        <f t="shared" si="3"/>
        <v>0</v>
      </c>
      <c r="Q17" s="2">
        <v>0</v>
      </c>
      <c r="R17" s="45">
        <f t="shared" si="4"/>
        <v>0</v>
      </c>
      <c r="S17" s="2"/>
      <c r="T17" s="2">
        <v>55</v>
      </c>
      <c r="U17" s="2">
        <v>0</v>
      </c>
      <c r="V17" s="45">
        <f t="shared" si="5"/>
        <v>0</v>
      </c>
      <c r="W17" s="2">
        <v>0</v>
      </c>
      <c r="X17" s="45">
        <f t="shared" si="6"/>
        <v>0</v>
      </c>
    </row>
    <row r="18" spans="1:24" x14ac:dyDescent="0.3">
      <c r="A18" s="2"/>
      <c r="B18" s="2">
        <v>11</v>
      </c>
      <c r="C18" s="2">
        <v>0</v>
      </c>
      <c r="D18" s="45">
        <f t="shared" si="0"/>
        <v>0</v>
      </c>
      <c r="E18" s="2">
        <v>0</v>
      </c>
      <c r="F18" s="45">
        <f t="shared" si="0"/>
        <v>0</v>
      </c>
      <c r="G18" s="2"/>
      <c r="H18" s="2">
        <v>26</v>
      </c>
      <c r="I18" s="2">
        <v>0</v>
      </c>
      <c r="J18" s="45">
        <f t="shared" si="1"/>
        <v>0</v>
      </c>
      <c r="K18" s="2">
        <v>0.5</v>
      </c>
      <c r="L18" s="45">
        <f t="shared" si="2"/>
        <v>10</v>
      </c>
      <c r="M18" s="2"/>
      <c r="N18" s="2">
        <v>41</v>
      </c>
      <c r="O18" s="2">
        <v>0</v>
      </c>
      <c r="P18" s="45">
        <f t="shared" si="3"/>
        <v>0</v>
      </c>
      <c r="Q18" s="2">
        <v>0</v>
      </c>
      <c r="R18" s="45">
        <f t="shared" si="4"/>
        <v>0</v>
      </c>
      <c r="S18" s="2"/>
      <c r="T18" s="2">
        <v>56</v>
      </c>
      <c r="U18" s="2">
        <v>0</v>
      </c>
      <c r="V18" s="45">
        <f t="shared" si="5"/>
        <v>0</v>
      </c>
      <c r="W18" s="2">
        <v>0</v>
      </c>
      <c r="X18" s="45">
        <f t="shared" si="6"/>
        <v>0</v>
      </c>
    </row>
    <row r="19" spans="1:24" x14ac:dyDescent="0.3">
      <c r="A19" s="2"/>
      <c r="B19" s="2">
        <v>12</v>
      </c>
      <c r="C19" s="2">
        <v>0</v>
      </c>
      <c r="D19" s="45">
        <f t="shared" si="0"/>
        <v>0</v>
      </c>
      <c r="E19" s="2">
        <v>0</v>
      </c>
      <c r="F19" s="45">
        <f t="shared" si="0"/>
        <v>0</v>
      </c>
      <c r="G19" s="2"/>
      <c r="H19" s="2">
        <v>27</v>
      </c>
      <c r="I19" s="2">
        <v>0</v>
      </c>
      <c r="J19" s="45">
        <f t="shared" si="1"/>
        <v>0</v>
      </c>
      <c r="K19" s="2">
        <v>0</v>
      </c>
      <c r="L19" s="45">
        <f t="shared" si="2"/>
        <v>0</v>
      </c>
      <c r="M19" s="2"/>
      <c r="N19" s="2">
        <v>42</v>
      </c>
      <c r="O19" s="2">
        <v>0</v>
      </c>
      <c r="P19" s="45">
        <f t="shared" si="3"/>
        <v>0</v>
      </c>
      <c r="Q19" s="2">
        <v>0</v>
      </c>
      <c r="R19" s="45">
        <f t="shared" si="4"/>
        <v>0</v>
      </c>
      <c r="S19" s="2"/>
      <c r="T19" s="2">
        <v>57</v>
      </c>
      <c r="U19" s="2">
        <v>0</v>
      </c>
      <c r="V19" s="45">
        <f t="shared" si="5"/>
        <v>0</v>
      </c>
      <c r="W19" s="2">
        <v>0</v>
      </c>
      <c r="X19" s="45">
        <f t="shared" si="6"/>
        <v>0</v>
      </c>
    </row>
    <row r="20" spans="1:24" x14ac:dyDescent="0.3">
      <c r="A20" s="2"/>
      <c r="B20" s="2">
        <v>13</v>
      </c>
      <c r="C20" s="2">
        <v>0</v>
      </c>
      <c r="D20" s="45">
        <f t="shared" si="0"/>
        <v>0</v>
      </c>
      <c r="E20" s="2">
        <v>0</v>
      </c>
      <c r="F20" s="45">
        <f t="shared" si="0"/>
        <v>0</v>
      </c>
      <c r="G20" s="2"/>
      <c r="H20" s="2">
        <v>28</v>
      </c>
      <c r="I20" s="2">
        <v>0</v>
      </c>
      <c r="J20" s="45">
        <f t="shared" si="1"/>
        <v>0</v>
      </c>
      <c r="K20" s="2">
        <v>0</v>
      </c>
      <c r="L20" s="45">
        <f t="shared" si="2"/>
        <v>0</v>
      </c>
      <c r="M20" s="2"/>
      <c r="N20" s="2">
        <v>43</v>
      </c>
      <c r="O20" s="2">
        <v>0</v>
      </c>
      <c r="P20" s="45">
        <f t="shared" si="3"/>
        <v>0</v>
      </c>
      <c r="Q20" s="2">
        <v>0.5</v>
      </c>
      <c r="R20" s="45">
        <f t="shared" si="4"/>
        <v>10</v>
      </c>
      <c r="S20" s="2"/>
      <c r="T20" s="2">
        <v>58</v>
      </c>
      <c r="U20" s="2">
        <v>0</v>
      </c>
      <c r="V20" s="45">
        <f t="shared" si="5"/>
        <v>0</v>
      </c>
      <c r="W20" s="2">
        <v>0</v>
      </c>
      <c r="X20" s="45">
        <f t="shared" si="6"/>
        <v>0</v>
      </c>
    </row>
    <row r="21" spans="1:24" x14ac:dyDescent="0.3">
      <c r="A21" s="2"/>
      <c r="B21" s="2">
        <v>14</v>
      </c>
      <c r="C21" s="2">
        <v>0</v>
      </c>
      <c r="D21" s="45">
        <f t="shared" si="0"/>
        <v>0</v>
      </c>
      <c r="E21" s="2">
        <v>0.5</v>
      </c>
      <c r="F21" s="45">
        <f t="shared" si="0"/>
        <v>10</v>
      </c>
      <c r="G21" s="2"/>
      <c r="H21" s="2">
        <v>29</v>
      </c>
      <c r="I21" s="2">
        <v>0</v>
      </c>
      <c r="J21" s="45">
        <f t="shared" si="1"/>
        <v>0</v>
      </c>
      <c r="K21" s="2">
        <v>0.5</v>
      </c>
      <c r="L21" s="45">
        <f t="shared" si="2"/>
        <v>10</v>
      </c>
      <c r="M21" s="2"/>
      <c r="N21" s="2">
        <v>44</v>
      </c>
      <c r="O21" s="2">
        <v>0.5</v>
      </c>
      <c r="P21" s="45">
        <f t="shared" si="3"/>
        <v>10</v>
      </c>
      <c r="Q21" s="2">
        <v>0</v>
      </c>
      <c r="R21" s="45">
        <f t="shared" si="4"/>
        <v>0</v>
      </c>
      <c r="S21" s="2"/>
      <c r="T21" s="2">
        <v>59</v>
      </c>
      <c r="U21" s="2">
        <v>0</v>
      </c>
      <c r="V21" s="45">
        <f t="shared" si="5"/>
        <v>0</v>
      </c>
      <c r="W21" s="2">
        <v>0</v>
      </c>
      <c r="X21" s="45">
        <f t="shared" si="6"/>
        <v>0</v>
      </c>
    </row>
    <row r="22" spans="1:24" x14ac:dyDescent="0.3">
      <c r="A22" s="2"/>
      <c r="B22" s="2">
        <v>15</v>
      </c>
      <c r="C22" s="2">
        <v>0.5</v>
      </c>
      <c r="D22" s="45">
        <f t="shared" si="0"/>
        <v>10</v>
      </c>
      <c r="E22" s="2">
        <v>0</v>
      </c>
      <c r="F22" s="45">
        <f t="shared" si="0"/>
        <v>0</v>
      </c>
      <c r="G22" s="2"/>
      <c r="H22" s="2">
        <v>30</v>
      </c>
      <c r="I22" s="2">
        <v>0</v>
      </c>
      <c r="J22" s="45">
        <f t="shared" si="1"/>
        <v>0</v>
      </c>
      <c r="K22" s="2">
        <v>0</v>
      </c>
      <c r="L22" s="45">
        <f t="shared" si="2"/>
        <v>0</v>
      </c>
      <c r="M22" s="2"/>
      <c r="N22" s="2">
        <v>45</v>
      </c>
      <c r="O22" s="2">
        <v>0</v>
      </c>
      <c r="P22" s="45">
        <f t="shared" si="3"/>
        <v>0</v>
      </c>
      <c r="Q22" s="2">
        <v>0</v>
      </c>
      <c r="R22" s="45">
        <f t="shared" si="4"/>
        <v>0</v>
      </c>
      <c r="S22" s="2">
        <v>17</v>
      </c>
      <c r="T22" s="2">
        <v>0</v>
      </c>
      <c r="U22" s="2">
        <v>0</v>
      </c>
      <c r="V22" s="45">
        <f t="shared" si="5"/>
        <v>0</v>
      </c>
      <c r="W22" s="2">
        <v>0</v>
      </c>
      <c r="X22" s="45">
        <f t="shared" si="6"/>
        <v>0</v>
      </c>
    </row>
    <row r="23" spans="1:24" x14ac:dyDescent="0.3">
      <c r="A23" s="2"/>
      <c r="B23" s="2">
        <v>16</v>
      </c>
      <c r="C23" s="2">
        <v>0</v>
      </c>
      <c r="D23" s="45">
        <f t="shared" si="0"/>
        <v>0</v>
      </c>
      <c r="E23" s="2">
        <v>0</v>
      </c>
      <c r="F23" s="45">
        <f t="shared" si="0"/>
        <v>0</v>
      </c>
      <c r="G23" s="2"/>
      <c r="H23" s="2">
        <v>31</v>
      </c>
      <c r="I23" s="2">
        <v>0</v>
      </c>
      <c r="J23" s="45">
        <f t="shared" si="1"/>
        <v>0</v>
      </c>
      <c r="K23" s="2">
        <v>0</v>
      </c>
      <c r="L23" s="45">
        <f t="shared" si="2"/>
        <v>0</v>
      </c>
      <c r="M23" s="2"/>
      <c r="N23" s="2">
        <v>46</v>
      </c>
      <c r="O23" s="2">
        <v>0</v>
      </c>
      <c r="P23" s="45">
        <f t="shared" si="3"/>
        <v>0</v>
      </c>
      <c r="Q23" s="2">
        <v>0</v>
      </c>
      <c r="R23" s="45">
        <f t="shared" si="4"/>
        <v>0</v>
      </c>
      <c r="S23" s="2"/>
      <c r="T23" s="2">
        <v>1</v>
      </c>
      <c r="U23" s="2">
        <v>0.5</v>
      </c>
      <c r="V23" s="45">
        <f t="shared" si="5"/>
        <v>10</v>
      </c>
      <c r="W23" s="2">
        <v>0.5</v>
      </c>
      <c r="X23" s="45">
        <f t="shared" si="6"/>
        <v>10</v>
      </c>
    </row>
    <row r="24" spans="1:24" x14ac:dyDescent="0.3">
      <c r="A24" s="2"/>
      <c r="B24" s="2">
        <v>17</v>
      </c>
      <c r="C24" s="2">
        <v>0</v>
      </c>
      <c r="D24" s="45">
        <f t="shared" si="0"/>
        <v>0</v>
      </c>
      <c r="E24" s="2">
        <v>0</v>
      </c>
      <c r="F24" s="45">
        <f t="shared" si="0"/>
        <v>0</v>
      </c>
      <c r="G24" s="2"/>
      <c r="H24" s="2">
        <v>32</v>
      </c>
      <c r="I24" s="2">
        <v>0</v>
      </c>
      <c r="J24" s="45">
        <f t="shared" si="1"/>
        <v>0</v>
      </c>
      <c r="K24" s="2">
        <v>0</v>
      </c>
      <c r="L24" s="45">
        <f t="shared" si="2"/>
        <v>0</v>
      </c>
      <c r="M24" s="2"/>
      <c r="N24" s="2">
        <v>47</v>
      </c>
      <c r="O24" s="2">
        <v>0</v>
      </c>
      <c r="P24" s="45">
        <f t="shared" si="3"/>
        <v>0</v>
      </c>
      <c r="Q24" s="2">
        <v>0</v>
      </c>
      <c r="R24" s="45">
        <f t="shared" si="4"/>
        <v>0</v>
      </c>
      <c r="S24" s="2"/>
      <c r="T24" s="2">
        <v>2</v>
      </c>
      <c r="U24" s="2">
        <v>0.5</v>
      </c>
      <c r="V24" s="45">
        <f t="shared" si="5"/>
        <v>10</v>
      </c>
      <c r="W24" s="2">
        <v>0</v>
      </c>
      <c r="X24" s="45">
        <f t="shared" si="6"/>
        <v>0</v>
      </c>
    </row>
    <row r="25" spans="1:24" x14ac:dyDescent="0.3">
      <c r="A25" s="2"/>
      <c r="B25" s="2">
        <v>18</v>
      </c>
      <c r="C25" s="2">
        <v>0</v>
      </c>
      <c r="D25" s="45">
        <f t="shared" si="0"/>
        <v>0</v>
      </c>
      <c r="E25" s="2">
        <v>0</v>
      </c>
      <c r="F25" s="45">
        <f t="shared" si="0"/>
        <v>0</v>
      </c>
      <c r="G25" s="2"/>
      <c r="H25" s="2">
        <v>33</v>
      </c>
      <c r="I25" s="2">
        <v>0</v>
      </c>
      <c r="J25" s="45">
        <f t="shared" si="1"/>
        <v>0</v>
      </c>
      <c r="K25" s="2">
        <v>0</v>
      </c>
      <c r="L25" s="45">
        <f t="shared" si="2"/>
        <v>0</v>
      </c>
      <c r="M25" s="2"/>
      <c r="N25" s="2">
        <v>48</v>
      </c>
      <c r="O25" s="2">
        <v>0</v>
      </c>
      <c r="P25" s="45">
        <f t="shared" si="3"/>
        <v>0</v>
      </c>
      <c r="Q25" s="2">
        <v>0.5</v>
      </c>
      <c r="R25" s="45">
        <f t="shared" si="4"/>
        <v>10</v>
      </c>
      <c r="S25" s="2"/>
      <c r="T25" s="2">
        <v>3</v>
      </c>
      <c r="U25" s="2">
        <v>0</v>
      </c>
      <c r="V25" s="45">
        <f t="shared" si="5"/>
        <v>0</v>
      </c>
      <c r="W25" s="2">
        <v>0</v>
      </c>
      <c r="X25" s="45">
        <f t="shared" si="6"/>
        <v>0</v>
      </c>
    </row>
    <row r="26" spans="1:24" x14ac:dyDescent="0.3">
      <c r="A26" s="2"/>
      <c r="B26" s="2">
        <v>19</v>
      </c>
      <c r="C26" s="2">
        <v>0</v>
      </c>
      <c r="D26" s="45">
        <f t="shared" si="0"/>
        <v>0</v>
      </c>
      <c r="E26" s="2">
        <v>0</v>
      </c>
      <c r="F26" s="2">
        <f t="shared" si="0"/>
        <v>0</v>
      </c>
      <c r="G26" s="2"/>
      <c r="H26" s="2">
        <v>34</v>
      </c>
      <c r="I26" s="2">
        <v>0.5</v>
      </c>
      <c r="J26" s="45">
        <f t="shared" si="1"/>
        <v>10</v>
      </c>
      <c r="K26" s="2">
        <v>0</v>
      </c>
      <c r="L26" s="2">
        <f t="shared" si="2"/>
        <v>0</v>
      </c>
      <c r="M26" s="2"/>
      <c r="N26" s="2">
        <v>49</v>
      </c>
      <c r="O26" s="2">
        <v>0</v>
      </c>
      <c r="P26" s="45">
        <f t="shared" si="3"/>
        <v>0</v>
      </c>
      <c r="Q26" s="2">
        <v>0</v>
      </c>
      <c r="R26" s="2">
        <f t="shared" si="4"/>
        <v>0</v>
      </c>
      <c r="S26" s="2"/>
      <c r="T26" s="2">
        <v>4</v>
      </c>
      <c r="U26" s="2">
        <v>0</v>
      </c>
      <c r="V26" s="45">
        <f t="shared" si="5"/>
        <v>0</v>
      </c>
      <c r="W26" s="2">
        <v>0</v>
      </c>
      <c r="X26" s="2">
        <f t="shared" si="6"/>
        <v>0</v>
      </c>
    </row>
    <row r="27" spans="1:24" x14ac:dyDescent="0.3">
      <c r="A27" s="50"/>
      <c r="B27" s="51"/>
      <c r="C27" s="51"/>
      <c r="D27" s="52"/>
      <c r="E27" s="51"/>
      <c r="F27" s="51"/>
      <c r="G27" s="51"/>
      <c r="H27" s="51"/>
      <c r="I27" s="51"/>
      <c r="J27" s="52"/>
      <c r="K27" s="51"/>
      <c r="L27" s="51"/>
      <c r="M27" s="51"/>
      <c r="N27" s="51"/>
      <c r="O27" s="51"/>
      <c r="P27" s="52"/>
      <c r="Q27" s="51"/>
      <c r="R27" s="51"/>
      <c r="S27" s="51"/>
      <c r="T27" s="51"/>
      <c r="U27" s="51"/>
      <c r="V27" s="52"/>
      <c r="W27" s="51"/>
      <c r="X27" s="51"/>
    </row>
    <row r="28" spans="1:24" ht="20.25" x14ac:dyDescent="0.3">
      <c r="A28" s="208" t="s">
        <v>183</v>
      </c>
      <c r="B28" s="209"/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</row>
    <row r="29" spans="1:24" x14ac:dyDescent="0.3">
      <c r="D29" s="46"/>
      <c r="E29" s="46"/>
      <c r="F29" s="46"/>
      <c r="N29" s="37"/>
      <c r="X29" s="37"/>
    </row>
    <row r="30" spans="1:24" x14ac:dyDescent="0.3">
      <c r="A30" s="38" t="s">
        <v>178</v>
      </c>
      <c r="B30" s="39"/>
      <c r="C30" s="39"/>
      <c r="D30" s="210" t="s">
        <v>61</v>
      </c>
      <c r="E30" s="210"/>
      <c r="F30" s="48"/>
      <c r="G30" s="41"/>
    </row>
    <row r="31" spans="1:24" x14ac:dyDescent="0.3">
      <c r="A31" s="42" t="s">
        <v>169</v>
      </c>
      <c r="D31" s="201" t="s">
        <v>185</v>
      </c>
      <c r="E31" s="201"/>
      <c r="F31" s="48"/>
      <c r="G31" s="41"/>
    </row>
    <row r="32" spans="1:24" x14ac:dyDescent="0.3">
      <c r="A32" s="42" t="s">
        <v>170</v>
      </c>
      <c r="D32" s="200">
        <v>43497</v>
      </c>
      <c r="E32" s="200"/>
      <c r="F32" s="48"/>
      <c r="G32" s="41"/>
    </row>
    <row r="33" spans="1:25" x14ac:dyDescent="0.3">
      <c r="A33" s="42" t="s">
        <v>180</v>
      </c>
      <c r="D33" s="201" t="s">
        <v>168</v>
      </c>
      <c r="E33" s="201"/>
      <c r="F33" s="48"/>
      <c r="G33" s="41"/>
    </row>
    <row r="34" spans="1:25" x14ac:dyDescent="0.3">
      <c r="A34" s="42" t="s">
        <v>171</v>
      </c>
      <c r="D34" s="201" t="s">
        <v>172</v>
      </c>
      <c r="E34" s="201"/>
      <c r="F34" s="48"/>
      <c r="G34" s="41"/>
    </row>
    <row r="35" spans="1:25" x14ac:dyDescent="0.3">
      <c r="A35" s="42" t="s">
        <v>182</v>
      </c>
      <c r="D35" s="49">
        <f>AVERAGE(D39:D53,F39:F53,J39:J53,L39:L53,P39:P53,R39:R53,V39:V53,X39:X53)</f>
        <v>7</v>
      </c>
      <c r="E35" s="46"/>
      <c r="F35" s="46"/>
    </row>
    <row r="36" spans="1:25" x14ac:dyDescent="0.3">
      <c r="A36" s="204" t="s">
        <v>173</v>
      </c>
      <c r="B36" s="204" t="s">
        <v>174</v>
      </c>
      <c r="C36" s="202" t="s">
        <v>175</v>
      </c>
      <c r="D36" s="207"/>
      <c r="E36" s="207"/>
      <c r="F36" s="203"/>
      <c r="G36" s="204" t="s">
        <v>173</v>
      </c>
      <c r="H36" s="204" t="s">
        <v>174</v>
      </c>
      <c r="I36" s="202" t="s">
        <v>175</v>
      </c>
      <c r="J36" s="207"/>
      <c r="K36" s="207"/>
      <c r="L36" s="203"/>
      <c r="M36" s="204" t="s">
        <v>173</v>
      </c>
      <c r="N36" s="204" t="s">
        <v>174</v>
      </c>
      <c r="O36" s="202" t="s">
        <v>175</v>
      </c>
      <c r="P36" s="207"/>
      <c r="Q36" s="207"/>
      <c r="R36" s="203"/>
      <c r="S36" s="204" t="s">
        <v>173</v>
      </c>
      <c r="T36" s="204" t="s">
        <v>174</v>
      </c>
      <c r="U36" s="202" t="s">
        <v>175</v>
      </c>
      <c r="V36" s="207"/>
      <c r="W36" s="207"/>
      <c r="X36" s="203"/>
    </row>
    <row r="37" spans="1:25" x14ac:dyDescent="0.3">
      <c r="A37" s="205"/>
      <c r="B37" s="205"/>
      <c r="C37" s="202">
        <v>0</v>
      </c>
      <c r="D37" s="203"/>
      <c r="E37" s="202">
        <v>30</v>
      </c>
      <c r="F37" s="203"/>
      <c r="G37" s="205"/>
      <c r="H37" s="205"/>
      <c r="I37" s="202">
        <v>0</v>
      </c>
      <c r="J37" s="203"/>
      <c r="K37" s="202">
        <v>30</v>
      </c>
      <c r="L37" s="203"/>
      <c r="M37" s="205"/>
      <c r="N37" s="205"/>
      <c r="O37" s="202">
        <v>0</v>
      </c>
      <c r="P37" s="203"/>
      <c r="Q37" s="202">
        <v>30</v>
      </c>
      <c r="R37" s="203"/>
      <c r="S37" s="205"/>
      <c r="T37" s="205"/>
      <c r="U37" s="202">
        <v>0</v>
      </c>
      <c r="V37" s="203"/>
      <c r="W37" s="202">
        <v>30</v>
      </c>
      <c r="X37" s="203"/>
    </row>
    <row r="38" spans="1:25" x14ac:dyDescent="0.3">
      <c r="A38" s="206"/>
      <c r="B38" s="206"/>
      <c r="C38" s="43" t="s">
        <v>176</v>
      </c>
      <c r="D38" s="44" t="s">
        <v>177</v>
      </c>
      <c r="E38" s="43" t="s">
        <v>176</v>
      </c>
      <c r="F38" s="43" t="s">
        <v>177</v>
      </c>
      <c r="G38" s="206"/>
      <c r="H38" s="206"/>
      <c r="I38" s="43" t="s">
        <v>176</v>
      </c>
      <c r="J38" s="43" t="s">
        <v>177</v>
      </c>
      <c r="K38" s="43" t="s">
        <v>176</v>
      </c>
      <c r="L38" s="43" t="s">
        <v>177</v>
      </c>
      <c r="M38" s="206"/>
      <c r="N38" s="206"/>
      <c r="O38" s="43" t="s">
        <v>176</v>
      </c>
      <c r="P38" s="43" t="s">
        <v>177</v>
      </c>
      <c r="Q38" s="43" t="s">
        <v>176</v>
      </c>
      <c r="R38" s="43" t="s">
        <v>177</v>
      </c>
      <c r="S38" s="206"/>
      <c r="T38" s="206"/>
      <c r="U38" s="43" t="s">
        <v>176</v>
      </c>
      <c r="V38" s="43" t="s">
        <v>177</v>
      </c>
      <c r="W38" s="43" t="s">
        <v>176</v>
      </c>
      <c r="X38" s="43" t="s">
        <v>177</v>
      </c>
    </row>
    <row r="39" spans="1:25" x14ac:dyDescent="0.3">
      <c r="A39" s="2">
        <v>16</v>
      </c>
      <c r="B39" s="2">
        <v>5</v>
      </c>
      <c r="C39" s="2">
        <v>0</v>
      </c>
      <c r="D39" s="45">
        <f t="shared" ref="D39:D53" si="7">C39*20</f>
        <v>0</v>
      </c>
      <c r="E39" s="2">
        <v>1</v>
      </c>
      <c r="F39" s="45">
        <f t="shared" ref="F39:F53" si="8">E39*20</f>
        <v>20</v>
      </c>
      <c r="G39" s="2">
        <v>16</v>
      </c>
      <c r="H39" s="2">
        <v>20</v>
      </c>
      <c r="I39" s="2">
        <v>0.5</v>
      </c>
      <c r="J39" s="45">
        <f t="shared" ref="J39:J53" si="9">I39*20</f>
        <v>10</v>
      </c>
      <c r="K39" s="2">
        <v>0</v>
      </c>
      <c r="L39" s="45">
        <f t="shared" ref="L39:L53" si="10">K39*20</f>
        <v>0</v>
      </c>
      <c r="M39" s="2">
        <v>16</v>
      </c>
      <c r="N39" s="2">
        <v>35</v>
      </c>
      <c r="O39" s="2">
        <v>1</v>
      </c>
      <c r="P39" s="45">
        <f t="shared" ref="P39:P53" si="11">O39*20</f>
        <v>20</v>
      </c>
      <c r="Q39" s="2">
        <v>0.5</v>
      </c>
      <c r="R39" s="45">
        <f t="shared" ref="R39:R53" si="12">Q39*20</f>
        <v>10</v>
      </c>
      <c r="S39" s="2">
        <v>16</v>
      </c>
      <c r="T39" s="2">
        <v>50</v>
      </c>
      <c r="U39" s="2">
        <v>0</v>
      </c>
      <c r="V39" s="45">
        <f t="shared" ref="V39:V53" si="13">U39*20</f>
        <v>0</v>
      </c>
      <c r="W39" s="2">
        <v>0</v>
      </c>
      <c r="X39" s="45">
        <f t="shared" ref="X39:X53" si="14">W39*20</f>
        <v>0</v>
      </c>
      <c r="Y39" s="56"/>
    </row>
    <row r="40" spans="1:25" x14ac:dyDescent="0.3">
      <c r="A40" s="2"/>
      <c r="B40" s="2">
        <v>6</v>
      </c>
      <c r="C40" s="2">
        <v>3</v>
      </c>
      <c r="D40" s="45">
        <f t="shared" si="7"/>
        <v>60</v>
      </c>
      <c r="E40" s="2">
        <v>1</v>
      </c>
      <c r="F40" s="45">
        <f t="shared" si="8"/>
        <v>20</v>
      </c>
      <c r="G40" s="2"/>
      <c r="H40" s="2">
        <v>21</v>
      </c>
      <c r="I40" s="2">
        <v>0</v>
      </c>
      <c r="J40" s="45">
        <f t="shared" si="9"/>
        <v>0</v>
      </c>
      <c r="K40" s="2">
        <v>0.5</v>
      </c>
      <c r="L40" s="45">
        <f t="shared" si="10"/>
        <v>10</v>
      </c>
      <c r="M40" s="2"/>
      <c r="N40" s="2">
        <v>36</v>
      </c>
      <c r="O40" s="2">
        <v>0.5</v>
      </c>
      <c r="P40" s="45">
        <f t="shared" si="11"/>
        <v>10</v>
      </c>
      <c r="Q40" s="2">
        <v>0</v>
      </c>
      <c r="R40" s="45">
        <f t="shared" si="12"/>
        <v>0</v>
      </c>
      <c r="S40" s="2"/>
      <c r="T40" s="2">
        <v>51</v>
      </c>
      <c r="U40" s="2">
        <v>0</v>
      </c>
      <c r="V40" s="45">
        <f t="shared" si="13"/>
        <v>0</v>
      </c>
      <c r="W40" s="2">
        <v>0</v>
      </c>
      <c r="X40" s="45">
        <f t="shared" si="14"/>
        <v>0</v>
      </c>
    </row>
    <row r="41" spans="1:25" x14ac:dyDescent="0.3">
      <c r="A41" s="2"/>
      <c r="B41" s="2">
        <v>7</v>
      </c>
      <c r="C41" s="2">
        <v>0.5</v>
      </c>
      <c r="D41" s="45">
        <f t="shared" si="7"/>
        <v>10</v>
      </c>
      <c r="E41" s="2">
        <v>0.5</v>
      </c>
      <c r="F41" s="45">
        <f t="shared" si="8"/>
        <v>10</v>
      </c>
      <c r="G41" s="2"/>
      <c r="H41" s="2">
        <v>22</v>
      </c>
      <c r="I41" s="2">
        <v>1</v>
      </c>
      <c r="J41" s="45">
        <f t="shared" si="9"/>
        <v>20</v>
      </c>
      <c r="K41" s="2">
        <v>2</v>
      </c>
      <c r="L41" s="45">
        <f t="shared" si="10"/>
        <v>40</v>
      </c>
      <c r="M41" s="2"/>
      <c r="N41" s="2">
        <v>37</v>
      </c>
      <c r="O41" s="2">
        <v>0</v>
      </c>
      <c r="P41" s="45">
        <f t="shared" si="11"/>
        <v>0</v>
      </c>
      <c r="Q41" s="2">
        <v>0</v>
      </c>
      <c r="R41" s="45">
        <f t="shared" si="12"/>
        <v>0</v>
      </c>
      <c r="S41" s="2"/>
      <c r="T41" s="2">
        <v>52</v>
      </c>
      <c r="U41" s="2">
        <v>0</v>
      </c>
      <c r="V41" s="45">
        <f t="shared" si="13"/>
        <v>0</v>
      </c>
      <c r="W41" s="2">
        <v>0</v>
      </c>
      <c r="X41" s="45">
        <f t="shared" si="14"/>
        <v>0</v>
      </c>
    </row>
    <row r="42" spans="1:25" x14ac:dyDescent="0.3">
      <c r="A42" s="2"/>
      <c r="B42" s="2">
        <v>8</v>
      </c>
      <c r="C42" s="2">
        <v>1</v>
      </c>
      <c r="D42" s="45">
        <f t="shared" si="7"/>
        <v>20</v>
      </c>
      <c r="E42" s="2">
        <v>2</v>
      </c>
      <c r="F42" s="45">
        <f t="shared" si="8"/>
        <v>40</v>
      </c>
      <c r="G42" s="2"/>
      <c r="H42" s="2">
        <v>23</v>
      </c>
      <c r="I42" s="2">
        <v>0.5</v>
      </c>
      <c r="J42" s="45">
        <f t="shared" si="9"/>
        <v>10</v>
      </c>
      <c r="K42" s="2">
        <v>0.5</v>
      </c>
      <c r="L42" s="45">
        <f t="shared" si="10"/>
        <v>10</v>
      </c>
      <c r="M42" s="2"/>
      <c r="N42" s="2">
        <v>38</v>
      </c>
      <c r="O42" s="2">
        <v>0</v>
      </c>
      <c r="P42" s="45">
        <f t="shared" si="11"/>
        <v>0</v>
      </c>
      <c r="Q42" s="2">
        <v>0</v>
      </c>
      <c r="R42" s="45">
        <f t="shared" si="12"/>
        <v>0</v>
      </c>
      <c r="S42" s="2"/>
      <c r="T42" s="2">
        <v>53</v>
      </c>
      <c r="U42" s="2">
        <v>0</v>
      </c>
      <c r="V42" s="45">
        <f t="shared" si="13"/>
        <v>0</v>
      </c>
      <c r="W42" s="2">
        <v>0</v>
      </c>
      <c r="X42" s="45">
        <f t="shared" si="14"/>
        <v>0</v>
      </c>
    </row>
    <row r="43" spans="1:25" x14ac:dyDescent="0.3">
      <c r="A43" s="2"/>
      <c r="B43" s="2">
        <v>9</v>
      </c>
      <c r="C43" s="2">
        <v>0</v>
      </c>
      <c r="D43" s="45">
        <f t="shared" si="7"/>
        <v>0</v>
      </c>
      <c r="E43" s="2">
        <v>0</v>
      </c>
      <c r="F43" s="45">
        <f t="shared" si="8"/>
        <v>0</v>
      </c>
      <c r="G43" s="2"/>
      <c r="H43" s="2">
        <v>24</v>
      </c>
      <c r="I43" s="2">
        <v>1</v>
      </c>
      <c r="J43" s="45">
        <f t="shared" si="9"/>
        <v>20</v>
      </c>
      <c r="K43" s="2">
        <v>2</v>
      </c>
      <c r="L43" s="45">
        <f t="shared" si="10"/>
        <v>40</v>
      </c>
      <c r="M43" s="2"/>
      <c r="N43" s="2">
        <v>39</v>
      </c>
      <c r="O43" s="2">
        <v>0</v>
      </c>
      <c r="P43" s="45">
        <f t="shared" si="11"/>
        <v>0</v>
      </c>
      <c r="Q43" s="2">
        <v>0</v>
      </c>
      <c r="R43" s="45">
        <f t="shared" si="12"/>
        <v>0</v>
      </c>
      <c r="S43" s="2"/>
      <c r="T43" s="2">
        <v>54</v>
      </c>
      <c r="U43" s="2">
        <v>0</v>
      </c>
      <c r="V43" s="45">
        <f t="shared" si="13"/>
        <v>0</v>
      </c>
      <c r="W43" s="2">
        <v>0</v>
      </c>
      <c r="X43" s="45">
        <f t="shared" si="14"/>
        <v>0</v>
      </c>
    </row>
    <row r="44" spans="1:25" x14ac:dyDescent="0.3">
      <c r="A44" s="2"/>
      <c r="B44" s="2">
        <v>10</v>
      </c>
      <c r="C44" s="2">
        <v>0.5</v>
      </c>
      <c r="D44" s="45">
        <f t="shared" si="7"/>
        <v>10</v>
      </c>
      <c r="E44" s="2">
        <v>0</v>
      </c>
      <c r="F44" s="45">
        <f t="shared" si="8"/>
        <v>0</v>
      </c>
      <c r="G44" s="2"/>
      <c r="H44" s="2">
        <v>25</v>
      </c>
      <c r="I44" s="2">
        <v>0.5</v>
      </c>
      <c r="J44" s="45">
        <f t="shared" si="9"/>
        <v>10</v>
      </c>
      <c r="K44" s="2">
        <v>0</v>
      </c>
      <c r="L44" s="45">
        <f t="shared" si="10"/>
        <v>0</v>
      </c>
      <c r="M44" s="2"/>
      <c r="N44" s="2">
        <v>40</v>
      </c>
      <c r="O44" s="2">
        <v>0.5</v>
      </c>
      <c r="P44" s="45">
        <f t="shared" si="11"/>
        <v>10</v>
      </c>
      <c r="Q44" s="2">
        <v>0</v>
      </c>
      <c r="R44" s="45">
        <f t="shared" si="12"/>
        <v>0</v>
      </c>
      <c r="S44" s="2"/>
      <c r="T44" s="2">
        <v>55</v>
      </c>
      <c r="U44" s="2">
        <v>0</v>
      </c>
      <c r="V44" s="45">
        <f t="shared" si="13"/>
        <v>0</v>
      </c>
      <c r="W44" s="2">
        <v>0</v>
      </c>
      <c r="X44" s="45">
        <f t="shared" si="14"/>
        <v>0</v>
      </c>
    </row>
    <row r="45" spans="1:25" x14ac:dyDescent="0.3">
      <c r="A45" s="2"/>
      <c r="B45" s="2">
        <v>11</v>
      </c>
      <c r="C45" s="2">
        <v>0</v>
      </c>
      <c r="D45" s="45">
        <f t="shared" si="7"/>
        <v>0</v>
      </c>
      <c r="E45" s="2">
        <v>0</v>
      </c>
      <c r="F45" s="45">
        <f t="shared" si="8"/>
        <v>0</v>
      </c>
      <c r="G45" s="2"/>
      <c r="H45" s="2">
        <v>26</v>
      </c>
      <c r="I45" s="2">
        <v>0</v>
      </c>
      <c r="J45" s="45">
        <f t="shared" si="9"/>
        <v>0</v>
      </c>
      <c r="K45" s="2">
        <v>0</v>
      </c>
      <c r="L45" s="45">
        <f t="shared" si="10"/>
        <v>0</v>
      </c>
      <c r="M45" s="2"/>
      <c r="N45" s="2">
        <v>41</v>
      </c>
      <c r="O45" s="2">
        <v>0</v>
      </c>
      <c r="P45" s="45">
        <f t="shared" si="11"/>
        <v>0</v>
      </c>
      <c r="Q45" s="2">
        <v>0</v>
      </c>
      <c r="R45" s="45">
        <f t="shared" si="12"/>
        <v>0</v>
      </c>
      <c r="S45" s="2"/>
      <c r="T45" s="2">
        <v>56</v>
      </c>
      <c r="U45" s="2">
        <v>0</v>
      </c>
      <c r="V45" s="45">
        <f t="shared" si="13"/>
        <v>0</v>
      </c>
      <c r="W45" s="2">
        <v>0</v>
      </c>
      <c r="X45" s="45">
        <f t="shared" si="14"/>
        <v>0</v>
      </c>
    </row>
    <row r="46" spans="1:25" x14ac:dyDescent="0.3">
      <c r="A46" s="2"/>
      <c r="B46" s="2">
        <v>12</v>
      </c>
      <c r="C46" s="2">
        <v>0</v>
      </c>
      <c r="D46" s="45">
        <f t="shared" si="7"/>
        <v>0</v>
      </c>
      <c r="E46" s="2">
        <v>0</v>
      </c>
      <c r="F46" s="45">
        <f t="shared" si="8"/>
        <v>0</v>
      </c>
      <c r="G46" s="2"/>
      <c r="H46" s="2">
        <v>27</v>
      </c>
      <c r="I46" s="2">
        <v>0</v>
      </c>
      <c r="J46" s="45">
        <f t="shared" si="9"/>
        <v>0</v>
      </c>
      <c r="K46" s="2">
        <v>0</v>
      </c>
      <c r="L46" s="45">
        <f t="shared" si="10"/>
        <v>0</v>
      </c>
      <c r="M46" s="2"/>
      <c r="N46" s="2">
        <v>42</v>
      </c>
      <c r="O46" s="2">
        <v>0</v>
      </c>
      <c r="P46" s="45">
        <f t="shared" si="11"/>
        <v>0</v>
      </c>
      <c r="Q46" s="2">
        <v>0</v>
      </c>
      <c r="R46" s="45">
        <f t="shared" si="12"/>
        <v>0</v>
      </c>
      <c r="S46" s="2"/>
      <c r="T46" s="2">
        <v>57</v>
      </c>
      <c r="U46" s="2">
        <v>0</v>
      </c>
      <c r="V46" s="45">
        <f t="shared" si="13"/>
        <v>0</v>
      </c>
      <c r="W46" s="2">
        <v>0</v>
      </c>
      <c r="X46" s="45">
        <f t="shared" si="14"/>
        <v>0</v>
      </c>
    </row>
    <row r="47" spans="1:25" x14ac:dyDescent="0.3">
      <c r="A47" s="2"/>
      <c r="B47" s="2">
        <v>13</v>
      </c>
      <c r="C47" s="2">
        <v>0</v>
      </c>
      <c r="D47" s="45">
        <f t="shared" si="7"/>
        <v>0</v>
      </c>
      <c r="E47" s="2">
        <v>0</v>
      </c>
      <c r="F47" s="45">
        <f t="shared" si="8"/>
        <v>0</v>
      </c>
      <c r="G47" s="2"/>
      <c r="H47" s="2">
        <v>28</v>
      </c>
      <c r="I47" s="2">
        <v>0</v>
      </c>
      <c r="J47" s="45">
        <f t="shared" si="9"/>
        <v>0</v>
      </c>
      <c r="K47" s="2">
        <v>0</v>
      </c>
      <c r="L47" s="45">
        <f t="shared" si="10"/>
        <v>0</v>
      </c>
      <c r="M47" s="2"/>
      <c r="N47" s="2">
        <v>43</v>
      </c>
      <c r="O47" s="2">
        <v>0</v>
      </c>
      <c r="P47" s="45">
        <f t="shared" si="11"/>
        <v>0</v>
      </c>
      <c r="Q47" s="2">
        <v>0.5</v>
      </c>
      <c r="R47" s="45">
        <f t="shared" si="12"/>
        <v>10</v>
      </c>
      <c r="S47" s="2"/>
      <c r="T47" s="2">
        <v>58</v>
      </c>
      <c r="U47" s="2">
        <v>0</v>
      </c>
      <c r="V47" s="45">
        <f t="shared" si="13"/>
        <v>0</v>
      </c>
      <c r="W47" s="2">
        <v>0</v>
      </c>
      <c r="X47" s="45">
        <f t="shared" si="14"/>
        <v>0</v>
      </c>
    </row>
    <row r="48" spans="1:25" x14ac:dyDescent="0.3">
      <c r="A48" s="2"/>
      <c r="B48" s="2">
        <v>14</v>
      </c>
      <c r="C48" s="2">
        <v>1</v>
      </c>
      <c r="D48" s="45">
        <f t="shared" si="7"/>
        <v>20</v>
      </c>
      <c r="E48" s="2">
        <v>1</v>
      </c>
      <c r="F48" s="45">
        <f t="shared" si="8"/>
        <v>20</v>
      </c>
      <c r="G48" s="2"/>
      <c r="H48" s="2">
        <v>29</v>
      </c>
      <c r="I48" s="2">
        <v>1</v>
      </c>
      <c r="J48" s="45">
        <f t="shared" si="9"/>
        <v>20</v>
      </c>
      <c r="K48" s="2">
        <v>2</v>
      </c>
      <c r="L48" s="45">
        <f t="shared" si="10"/>
        <v>40</v>
      </c>
      <c r="M48" s="2"/>
      <c r="N48" s="2">
        <v>44</v>
      </c>
      <c r="O48" s="2">
        <v>1</v>
      </c>
      <c r="P48" s="45">
        <f t="shared" si="11"/>
        <v>20</v>
      </c>
      <c r="Q48" s="2">
        <v>0</v>
      </c>
      <c r="R48" s="45">
        <f t="shared" si="12"/>
        <v>0</v>
      </c>
      <c r="S48" s="2"/>
      <c r="T48" s="2">
        <v>59</v>
      </c>
      <c r="U48" s="2">
        <v>0</v>
      </c>
      <c r="V48" s="45">
        <f t="shared" si="13"/>
        <v>0</v>
      </c>
      <c r="W48" s="2">
        <v>0</v>
      </c>
      <c r="X48" s="45">
        <f t="shared" si="14"/>
        <v>0</v>
      </c>
    </row>
    <row r="49" spans="1:24" x14ac:dyDescent="0.3">
      <c r="A49" s="2"/>
      <c r="B49" s="2">
        <v>15</v>
      </c>
      <c r="C49" s="2">
        <v>0.5</v>
      </c>
      <c r="D49" s="45">
        <f t="shared" si="7"/>
        <v>10</v>
      </c>
      <c r="E49" s="2">
        <v>0</v>
      </c>
      <c r="F49" s="45">
        <f t="shared" si="8"/>
        <v>0</v>
      </c>
      <c r="G49" s="2"/>
      <c r="H49" s="2">
        <v>30</v>
      </c>
      <c r="I49" s="2">
        <v>0.5</v>
      </c>
      <c r="J49" s="45">
        <f t="shared" si="9"/>
        <v>10</v>
      </c>
      <c r="K49" s="2">
        <v>1</v>
      </c>
      <c r="L49" s="45">
        <f t="shared" si="10"/>
        <v>20</v>
      </c>
      <c r="M49" s="2"/>
      <c r="N49" s="2">
        <v>45</v>
      </c>
      <c r="O49" s="2">
        <v>0.5</v>
      </c>
      <c r="P49" s="45">
        <f t="shared" si="11"/>
        <v>10</v>
      </c>
      <c r="Q49" s="2">
        <v>0</v>
      </c>
      <c r="R49" s="45">
        <f t="shared" si="12"/>
        <v>0</v>
      </c>
      <c r="S49" s="2">
        <v>17</v>
      </c>
      <c r="T49" s="2">
        <v>0</v>
      </c>
      <c r="U49" s="2">
        <v>0</v>
      </c>
      <c r="V49" s="45">
        <f t="shared" si="13"/>
        <v>0</v>
      </c>
      <c r="W49" s="2">
        <v>0</v>
      </c>
      <c r="X49" s="45">
        <f t="shared" si="14"/>
        <v>0</v>
      </c>
    </row>
    <row r="50" spans="1:24" x14ac:dyDescent="0.3">
      <c r="A50" s="2"/>
      <c r="B50" s="2">
        <v>16</v>
      </c>
      <c r="C50" s="2">
        <v>0</v>
      </c>
      <c r="D50" s="45">
        <f t="shared" si="7"/>
        <v>0</v>
      </c>
      <c r="E50" s="2">
        <v>0</v>
      </c>
      <c r="F50" s="45">
        <f t="shared" si="8"/>
        <v>0</v>
      </c>
      <c r="G50" s="2"/>
      <c r="H50" s="2">
        <v>31</v>
      </c>
      <c r="I50" s="2">
        <v>0.5</v>
      </c>
      <c r="J50" s="45">
        <f t="shared" si="9"/>
        <v>10</v>
      </c>
      <c r="K50" s="2">
        <v>0</v>
      </c>
      <c r="L50" s="45">
        <f t="shared" si="10"/>
        <v>0</v>
      </c>
      <c r="M50" s="2"/>
      <c r="N50" s="2">
        <v>46</v>
      </c>
      <c r="O50" s="2">
        <v>1</v>
      </c>
      <c r="P50" s="45">
        <f t="shared" si="11"/>
        <v>20</v>
      </c>
      <c r="Q50" s="2">
        <v>1</v>
      </c>
      <c r="R50" s="45">
        <f t="shared" si="12"/>
        <v>20</v>
      </c>
      <c r="S50" s="2"/>
      <c r="T50" s="2">
        <v>1</v>
      </c>
      <c r="U50" s="2">
        <v>0</v>
      </c>
      <c r="V50" s="45">
        <f t="shared" si="13"/>
        <v>0</v>
      </c>
      <c r="W50" s="2">
        <v>0</v>
      </c>
      <c r="X50" s="45">
        <f t="shared" si="14"/>
        <v>0</v>
      </c>
    </row>
    <row r="51" spans="1:24" x14ac:dyDescent="0.3">
      <c r="A51" s="2"/>
      <c r="B51" s="2">
        <v>17</v>
      </c>
      <c r="C51" s="2">
        <v>0.5</v>
      </c>
      <c r="D51" s="45">
        <f t="shared" si="7"/>
        <v>10</v>
      </c>
      <c r="E51" s="2">
        <v>0</v>
      </c>
      <c r="F51" s="45">
        <f t="shared" si="8"/>
        <v>0</v>
      </c>
      <c r="G51" s="2"/>
      <c r="H51" s="2">
        <v>32</v>
      </c>
      <c r="I51" s="2">
        <v>1</v>
      </c>
      <c r="J51" s="45">
        <f t="shared" si="9"/>
        <v>20</v>
      </c>
      <c r="K51" s="2">
        <v>0.5</v>
      </c>
      <c r="L51" s="45">
        <f t="shared" si="10"/>
        <v>10</v>
      </c>
      <c r="M51" s="2"/>
      <c r="N51" s="2">
        <v>47</v>
      </c>
      <c r="O51" s="2">
        <v>0.5</v>
      </c>
      <c r="P51" s="45">
        <f t="shared" si="11"/>
        <v>10</v>
      </c>
      <c r="Q51" s="2">
        <v>0.5</v>
      </c>
      <c r="R51" s="45">
        <f t="shared" si="12"/>
        <v>10</v>
      </c>
      <c r="S51" s="2"/>
      <c r="T51" s="2">
        <v>2</v>
      </c>
      <c r="U51" s="2">
        <v>0</v>
      </c>
      <c r="V51" s="45">
        <f t="shared" si="13"/>
        <v>0</v>
      </c>
      <c r="W51" s="2">
        <v>0</v>
      </c>
      <c r="X51" s="45">
        <f t="shared" si="14"/>
        <v>0</v>
      </c>
    </row>
    <row r="52" spans="1:24" x14ac:dyDescent="0.3">
      <c r="A52" s="2"/>
      <c r="B52" s="2">
        <v>18</v>
      </c>
      <c r="C52" s="2">
        <v>0</v>
      </c>
      <c r="D52" s="45">
        <f t="shared" si="7"/>
        <v>0</v>
      </c>
      <c r="E52" s="2">
        <v>0</v>
      </c>
      <c r="F52" s="45">
        <f t="shared" si="8"/>
        <v>0</v>
      </c>
      <c r="G52" s="2"/>
      <c r="H52" s="2">
        <v>33</v>
      </c>
      <c r="I52" s="2">
        <v>0.5</v>
      </c>
      <c r="J52" s="45">
        <f t="shared" si="9"/>
        <v>10</v>
      </c>
      <c r="K52" s="2">
        <v>0</v>
      </c>
      <c r="L52" s="45">
        <f t="shared" si="10"/>
        <v>0</v>
      </c>
      <c r="M52" s="2"/>
      <c r="N52" s="2">
        <v>48</v>
      </c>
      <c r="O52" s="2">
        <v>2</v>
      </c>
      <c r="P52" s="45">
        <f t="shared" si="11"/>
        <v>40</v>
      </c>
      <c r="Q52" s="2">
        <v>0.5</v>
      </c>
      <c r="R52" s="45">
        <f t="shared" si="12"/>
        <v>10</v>
      </c>
      <c r="S52" s="2"/>
      <c r="T52" s="2">
        <v>3</v>
      </c>
      <c r="U52" s="2">
        <v>0</v>
      </c>
      <c r="V52" s="45">
        <f t="shared" si="13"/>
        <v>0</v>
      </c>
      <c r="W52" s="2">
        <v>0</v>
      </c>
      <c r="X52" s="45">
        <f t="shared" si="14"/>
        <v>0</v>
      </c>
    </row>
    <row r="53" spans="1:24" x14ac:dyDescent="0.3">
      <c r="A53" s="2"/>
      <c r="B53" s="2">
        <v>19</v>
      </c>
      <c r="C53" s="2">
        <v>0.5</v>
      </c>
      <c r="D53" s="45">
        <f t="shared" si="7"/>
        <v>10</v>
      </c>
      <c r="E53" s="2">
        <v>1</v>
      </c>
      <c r="F53" s="45">
        <f t="shared" si="8"/>
        <v>20</v>
      </c>
      <c r="G53" s="2"/>
      <c r="H53" s="2">
        <v>34</v>
      </c>
      <c r="I53" s="2">
        <v>0.5</v>
      </c>
      <c r="J53" s="45">
        <f t="shared" si="9"/>
        <v>10</v>
      </c>
      <c r="K53" s="2">
        <v>2</v>
      </c>
      <c r="L53" s="45">
        <f t="shared" si="10"/>
        <v>40</v>
      </c>
      <c r="M53" s="2"/>
      <c r="N53" s="2">
        <v>49</v>
      </c>
      <c r="O53" s="2">
        <v>0</v>
      </c>
      <c r="P53" s="45">
        <f t="shared" si="11"/>
        <v>0</v>
      </c>
      <c r="Q53" s="2">
        <v>0</v>
      </c>
      <c r="R53" s="45">
        <f t="shared" si="12"/>
        <v>0</v>
      </c>
      <c r="S53" s="2"/>
      <c r="T53" s="2">
        <v>4</v>
      </c>
      <c r="U53" s="2">
        <v>0</v>
      </c>
      <c r="V53" s="45">
        <f t="shared" si="13"/>
        <v>0</v>
      </c>
      <c r="W53" s="2">
        <v>0</v>
      </c>
      <c r="X53" s="45">
        <f t="shared" si="14"/>
        <v>0</v>
      </c>
    </row>
    <row r="54" spans="1:24" x14ac:dyDescent="0.3">
      <c r="A54" s="53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</row>
    <row r="55" spans="1:24" x14ac:dyDescent="0.3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55"/>
      <c r="O55" s="46"/>
      <c r="P55" s="46"/>
      <c r="Q55" s="46"/>
      <c r="R55" s="46"/>
      <c r="S55" s="46"/>
      <c r="T55" s="46"/>
      <c r="U55" s="46"/>
      <c r="V55" s="46"/>
      <c r="W55" s="46"/>
      <c r="X55" s="55"/>
    </row>
    <row r="56" spans="1:24" x14ac:dyDescent="0.3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</row>
    <row r="57" spans="1:24" x14ac:dyDescent="0.3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</row>
    <row r="58" spans="1:24" x14ac:dyDescent="0.3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</row>
    <row r="59" spans="1:24" x14ac:dyDescent="0.3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</row>
  </sheetData>
  <mergeCells count="52">
    <mergeCell ref="A1:X1"/>
    <mergeCell ref="D3:E3"/>
    <mergeCell ref="D4:E4"/>
    <mergeCell ref="D7:E7"/>
    <mergeCell ref="A9:A11"/>
    <mergeCell ref="B9:B11"/>
    <mergeCell ref="C9:F9"/>
    <mergeCell ref="G9:G11"/>
    <mergeCell ref="H9:H11"/>
    <mergeCell ref="I9:L9"/>
    <mergeCell ref="S9:S11"/>
    <mergeCell ref="T9:T11"/>
    <mergeCell ref="U9:X9"/>
    <mergeCell ref="U10:V10"/>
    <mergeCell ref="W10:X10"/>
    <mergeCell ref="E10:F10"/>
    <mergeCell ref="I10:J10"/>
    <mergeCell ref="K10:L10"/>
    <mergeCell ref="O10:P10"/>
    <mergeCell ref="Q10:R10"/>
    <mergeCell ref="M9:M11"/>
    <mergeCell ref="N9:N11"/>
    <mergeCell ref="O9:R9"/>
    <mergeCell ref="S36:S38"/>
    <mergeCell ref="T36:T38"/>
    <mergeCell ref="U36:X36"/>
    <mergeCell ref="U37:V37"/>
    <mergeCell ref="W37:X37"/>
    <mergeCell ref="I37:J37"/>
    <mergeCell ref="K37:L37"/>
    <mergeCell ref="O37:P37"/>
    <mergeCell ref="Q37:R37"/>
    <mergeCell ref="M36:M38"/>
    <mergeCell ref="N36:N38"/>
    <mergeCell ref="O36:R36"/>
    <mergeCell ref="I36:L36"/>
    <mergeCell ref="D5:E5"/>
    <mergeCell ref="D6:E6"/>
    <mergeCell ref="D32:E32"/>
    <mergeCell ref="D33:E33"/>
    <mergeCell ref="C37:D37"/>
    <mergeCell ref="E37:F37"/>
    <mergeCell ref="A28:X28"/>
    <mergeCell ref="D30:E30"/>
    <mergeCell ref="D31:E31"/>
    <mergeCell ref="D34:E34"/>
    <mergeCell ref="A36:A38"/>
    <mergeCell ref="B36:B38"/>
    <mergeCell ref="C36:F36"/>
    <mergeCell ref="G36:G38"/>
    <mergeCell ref="H36:H38"/>
    <mergeCell ref="C10:D10"/>
  </mergeCells>
  <phoneticPr fontId="1" type="noConversion"/>
  <printOptions horizontalCentered="1" verticalCentered="1"/>
  <pageMargins left="0" right="0" top="0.39370078740157483" bottom="0.23622047244094491" header="0" footer="0"/>
  <pageSetup paperSize="9" scale="59" fitToHeight="33" orientation="landscape" r:id="rId1"/>
  <colBreaks count="1" manualBreakCount="1">
    <brk id="2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zoomScale="70" zoomScaleNormal="70" workbookViewId="0">
      <selection activeCell="S20" sqref="S20"/>
    </sheetView>
  </sheetViews>
  <sheetFormatPr defaultColWidth="8.75" defaultRowHeight="16.5" x14ac:dyDescent="0.3"/>
  <cols>
    <col min="4" max="4" width="8.75" style="36" customWidth="1"/>
    <col min="25" max="25" width="8.75" style="46"/>
  </cols>
  <sheetData>
    <row r="1" spans="1:25" ht="20.25" x14ac:dyDescent="0.3">
      <c r="A1" s="208" t="s">
        <v>188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</row>
    <row r="2" spans="1:25" x14ac:dyDescent="0.3">
      <c r="D2" s="46"/>
      <c r="E2" s="46"/>
      <c r="N2" s="37"/>
      <c r="X2" s="37"/>
    </row>
    <row r="3" spans="1:25" x14ac:dyDescent="0.3">
      <c r="A3" s="38" t="s">
        <v>179</v>
      </c>
      <c r="B3" s="39"/>
      <c r="C3" s="39"/>
      <c r="D3" s="210" t="s">
        <v>61</v>
      </c>
      <c r="E3" s="210"/>
      <c r="F3" s="40"/>
      <c r="G3" s="41"/>
    </row>
    <row r="4" spans="1:25" x14ac:dyDescent="0.3">
      <c r="A4" s="42" t="s">
        <v>181</v>
      </c>
      <c r="D4" s="201" t="s">
        <v>186</v>
      </c>
      <c r="E4" s="201"/>
      <c r="F4" s="40"/>
      <c r="G4" s="41"/>
    </row>
    <row r="5" spans="1:25" x14ac:dyDescent="0.3">
      <c r="A5" s="42" t="s">
        <v>170</v>
      </c>
      <c r="D5" s="200">
        <v>43556</v>
      </c>
      <c r="E5" s="200"/>
      <c r="F5" s="40"/>
      <c r="G5" s="41"/>
    </row>
    <row r="6" spans="1:25" x14ac:dyDescent="0.3">
      <c r="A6" s="42" t="s">
        <v>180</v>
      </c>
      <c r="D6" s="201" t="s">
        <v>168</v>
      </c>
      <c r="E6" s="201"/>
      <c r="F6" s="40"/>
      <c r="G6" s="41"/>
    </row>
    <row r="7" spans="1:25" x14ac:dyDescent="0.3">
      <c r="A7" s="42" t="s">
        <v>171</v>
      </c>
      <c r="D7" s="201" t="s">
        <v>187</v>
      </c>
      <c r="E7" s="201"/>
      <c r="F7" s="40"/>
      <c r="G7" s="41"/>
    </row>
    <row r="8" spans="1:25" x14ac:dyDescent="0.3">
      <c r="A8" s="42" t="s">
        <v>182</v>
      </c>
      <c r="D8" s="47">
        <f>AVERAGE(D12:D26,F12:F26,J12:J26,L12:L26,P12:P26,R12:R26,V12:V26,X12:X26)</f>
        <v>2</v>
      </c>
    </row>
    <row r="9" spans="1:25" x14ac:dyDescent="0.3">
      <c r="A9" s="204" t="s">
        <v>173</v>
      </c>
      <c r="B9" s="204" t="s">
        <v>174</v>
      </c>
      <c r="C9" s="202" t="s">
        <v>175</v>
      </c>
      <c r="D9" s="207"/>
      <c r="E9" s="207"/>
      <c r="F9" s="203"/>
      <c r="G9" s="204" t="s">
        <v>173</v>
      </c>
      <c r="H9" s="204" t="s">
        <v>174</v>
      </c>
      <c r="I9" s="202" t="s">
        <v>175</v>
      </c>
      <c r="J9" s="207"/>
      <c r="K9" s="207"/>
      <c r="L9" s="203"/>
      <c r="M9" s="204" t="s">
        <v>173</v>
      </c>
      <c r="N9" s="204" t="s">
        <v>174</v>
      </c>
      <c r="O9" s="202" t="s">
        <v>175</v>
      </c>
      <c r="P9" s="207"/>
      <c r="Q9" s="207"/>
      <c r="R9" s="203"/>
      <c r="S9" s="204" t="s">
        <v>173</v>
      </c>
      <c r="T9" s="204" t="s">
        <v>174</v>
      </c>
      <c r="U9" s="202" t="s">
        <v>175</v>
      </c>
      <c r="V9" s="207"/>
      <c r="W9" s="207"/>
      <c r="X9" s="203"/>
    </row>
    <row r="10" spans="1:25" x14ac:dyDescent="0.3">
      <c r="A10" s="205"/>
      <c r="B10" s="205"/>
      <c r="C10" s="202">
        <v>0</v>
      </c>
      <c r="D10" s="203"/>
      <c r="E10" s="202">
        <v>30</v>
      </c>
      <c r="F10" s="203"/>
      <c r="G10" s="205"/>
      <c r="H10" s="205"/>
      <c r="I10" s="202">
        <v>0</v>
      </c>
      <c r="J10" s="203"/>
      <c r="K10" s="202">
        <v>30</v>
      </c>
      <c r="L10" s="203"/>
      <c r="M10" s="205"/>
      <c r="N10" s="205"/>
      <c r="O10" s="202">
        <v>0</v>
      </c>
      <c r="P10" s="203"/>
      <c r="Q10" s="202">
        <v>30</v>
      </c>
      <c r="R10" s="203"/>
      <c r="S10" s="205"/>
      <c r="T10" s="205"/>
      <c r="U10" s="202">
        <v>0</v>
      </c>
      <c r="V10" s="203"/>
      <c r="W10" s="202">
        <v>30</v>
      </c>
      <c r="X10" s="203"/>
    </row>
    <row r="11" spans="1:25" x14ac:dyDescent="0.3">
      <c r="A11" s="206"/>
      <c r="B11" s="206"/>
      <c r="C11" s="43" t="s">
        <v>176</v>
      </c>
      <c r="D11" s="44" t="s">
        <v>177</v>
      </c>
      <c r="E11" s="43" t="s">
        <v>176</v>
      </c>
      <c r="F11" s="43" t="s">
        <v>177</v>
      </c>
      <c r="G11" s="206"/>
      <c r="H11" s="206"/>
      <c r="I11" s="43" t="s">
        <v>176</v>
      </c>
      <c r="J11" s="43" t="s">
        <v>177</v>
      </c>
      <c r="K11" s="43" t="s">
        <v>176</v>
      </c>
      <c r="L11" s="43" t="s">
        <v>177</v>
      </c>
      <c r="M11" s="206"/>
      <c r="N11" s="206"/>
      <c r="O11" s="43" t="s">
        <v>176</v>
      </c>
      <c r="P11" s="43" t="s">
        <v>177</v>
      </c>
      <c r="Q11" s="43" t="s">
        <v>176</v>
      </c>
      <c r="R11" s="43" t="s">
        <v>177</v>
      </c>
      <c r="S11" s="206"/>
      <c r="T11" s="206"/>
      <c r="U11" s="43" t="s">
        <v>176</v>
      </c>
      <c r="V11" s="43" t="s">
        <v>177</v>
      </c>
      <c r="W11" s="43" t="s">
        <v>176</v>
      </c>
      <c r="X11" s="43" t="s">
        <v>177</v>
      </c>
    </row>
    <row r="12" spans="1:25" x14ac:dyDescent="0.3">
      <c r="A12" s="2">
        <v>16</v>
      </c>
      <c r="B12" s="2">
        <v>5</v>
      </c>
      <c r="C12" s="2">
        <v>0</v>
      </c>
      <c r="D12" s="45">
        <f t="shared" ref="D12:F26" si="0">C12*20</f>
        <v>0</v>
      </c>
      <c r="E12" s="2">
        <v>0</v>
      </c>
      <c r="F12" s="45">
        <f t="shared" si="0"/>
        <v>0</v>
      </c>
      <c r="G12" s="2">
        <v>16</v>
      </c>
      <c r="H12" s="2">
        <v>20</v>
      </c>
      <c r="I12" s="2">
        <v>0</v>
      </c>
      <c r="J12" s="45">
        <f t="shared" ref="J12:J26" si="1">I12*20</f>
        <v>0</v>
      </c>
      <c r="K12" s="2">
        <v>0</v>
      </c>
      <c r="L12" s="45">
        <f t="shared" ref="L12:L26" si="2">K12*20</f>
        <v>0</v>
      </c>
      <c r="M12" s="2">
        <v>16</v>
      </c>
      <c r="N12" s="2">
        <v>35</v>
      </c>
      <c r="O12" s="2">
        <v>0</v>
      </c>
      <c r="P12" s="45">
        <f t="shared" ref="P12:P26" si="3">O12*20</f>
        <v>0</v>
      </c>
      <c r="Q12" s="2">
        <v>0</v>
      </c>
      <c r="R12" s="45">
        <f t="shared" ref="R12:R26" si="4">Q12*20</f>
        <v>0</v>
      </c>
      <c r="S12" s="2">
        <v>16</v>
      </c>
      <c r="T12" s="2">
        <v>50</v>
      </c>
      <c r="U12" s="2">
        <v>0.5</v>
      </c>
      <c r="V12" s="45">
        <f t="shared" ref="V12:V26" si="5">U12*20</f>
        <v>10</v>
      </c>
      <c r="W12" s="2">
        <v>0</v>
      </c>
      <c r="X12" s="45">
        <f t="shared" ref="X12:X26" si="6">W12*20</f>
        <v>0</v>
      </c>
      <c r="Y12" s="56"/>
    </row>
    <row r="13" spans="1:25" x14ac:dyDescent="0.3">
      <c r="A13" s="2"/>
      <c r="B13" s="2">
        <v>6</v>
      </c>
      <c r="C13" s="2">
        <v>0</v>
      </c>
      <c r="D13" s="45">
        <f t="shared" si="0"/>
        <v>0</v>
      </c>
      <c r="E13" s="2">
        <v>0</v>
      </c>
      <c r="F13" s="45">
        <f t="shared" si="0"/>
        <v>0</v>
      </c>
      <c r="G13" s="2"/>
      <c r="H13" s="2">
        <v>21</v>
      </c>
      <c r="I13" s="2">
        <v>0</v>
      </c>
      <c r="J13" s="45">
        <f t="shared" si="1"/>
        <v>0</v>
      </c>
      <c r="K13" s="2">
        <v>0.5</v>
      </c>
      <c r="L13" s="45">
        <f t="shared" si="2"/>
        <v>10</v>
      </c>
      <c r="M13" s="2"/>
      <c r="N13" s="2">
        <v>36</v>
      </c>
      <c r="O13" s="2">
        <v>0.5</v>
      </c>
      <c r="P13" s="45">
        <f t="shared" si="3"/>
        <v>10</v>
      </c>
      <c r="Q13" s="2">
        <v>0</v>
      </c>
      <c r="R13" s="45">
        <f t="shared" si="4"/>
        <v>0</v>
      </c>
      <c r="S13" s="2"/>
      <c r="T13" s="2">
        <v>51</v>
      </c>
      <c r="U13" s="2">
        <v>0</v>
      </c>
      <c r="V13" s="45">
        <f t="shared" si="5"/>
        <v>0</v>
      </c>
      <c r="W13" s="2">
        <v>0</v>
      </c>
      <c r="X13" s="45">
        <f t="shared" si="6"/>
        <v>0</v>
      </c>
    </row>
    <row r="14" spans="1:25" x14ac:dyDescent="0.3">
      <c r="A14" s="2"/>
      <c r="B14" s="2">
        <v>7</v>
      </c>
      <c r="C14" s="2">
        <v>0</v>
      </c>
      <c r="D14" s="45">
        <f t="shared" si="0"/>
        <v>0</v>
      </c>
      <c r="E14" s="2">
        <v>0</v>
      </c>
      <c r="F14" s="45">
        <f t="shared" si="0"/>
        <v>0</v>
      </c>
      <c r="G14" s="2"/>
      <c r="H14" s="2">
        <v>22</v>
      </c>
      <c r="I14" s="2">
        <v>0.5</v>
      </c>
      <c r="J14" s="45">
        <f t="shared" si="1"/>
        <v>10</v>
      </c>
      <c r="K14" s="2">
        <v>0.5</v>
      </c>
      <c r="L14" s="45">
        <f t="shared" si="2"/>
        <v>10</v>
      </c>
      <c r="M14" s="2"/>
      <c r="N14" s="2">
        <v>37</v>
      </c>
      <c r="O14" s="2">
        <v>0</v>
      </c>
      <c r="P14" s="45">
        <f t="shared" si="3"/>
        <v>0</v>
      </c>
      <c r="Q14" s="2">
        <v>0</v>
      </c>
      <c r="R14" s="45">
        <f t="shared" si="4"/>
        <v>0</v>
      </c>
      <c r="S14" s="2"/>
      <c r="T14" s="2">
        <v>52</v>
      </c>
      <c r="U14" s="2">
        <v>0</v>
      </c>
      <c r="V14" s="45">
        <f t="shared" si="5"/>
        <v>0</v>
      </c>
      <c r="W14" s="2">
        <v>0.5</v>
      </c>
      <c r="X14" s="45">
        <f t="shared" si="6"/>
        <v>10</v>
      </c>
    </row>
    <row r="15" spans="1:25" x14ac:dyDescent="0.3">
      <c r="A15" s="2"/>
      <c r="B15" s="2">
        <v>8</v>
      </c>
      <c r="C15" s="2">
        <v>0.5</v>
      </c>
      <c r="D15" s="45">
        <f t="shared" si="0"/>
        <v>10</v>
      </c>
      <c r="E15" s="2">
        <v>1</v>
      </c>
      <c r="F15" s="45">
        <f t="shared" si="0"/>
        <v>20</v>
      </c>
      <c r="G15" s="2"/>
      <c r="H15" s="2">
        <v>23</v>
      </c>
      <c r="I15" s="2">
        <v>0</v>
      </c>
      <c r="J15" s="45">
        <f t="shared" si="1"/>
        <v>0</v>
      </c>
      <c r="K15" s="2">
        <v>0</v>
      </c>
      <c r="L15" s="45">
        <f t="shared" si="2"/>
        <v>0</v>
      </c>
      <c r="M15" s="2"/>
      <c r="N15" s="2">
        <v>38</v>
      </c>
      <c r="O15" s="2">
        <v>0.5</v>
      </c>
      <c r="P15" s="45">
        <f t="shared" si="3"/>
        <v>10</v>
      </c>
      <c r="Q15" s="2">
        <v>0.5</v>
      </c>
      <c r="R15" s="45">
        <f t="shared" si="4"/>
        <v>10</v>
      </c>
      <c r="S15" s="2"/>
      <c r="T15" s="2">
        <v>53</v>
      </c>
      <c r="U15" s="2">
        <v>0.5</v>
      </c>
      <c r="V15" s="45">
        <f t="shared" si="5"/>
        <v>10</v>
      </c>
      <c r="W15" s="2">
        <v>0</v>
      </c>
      <c r="X15" s="45">
        <f t="shared" si="6"/>
        <v>0</v>
      </c>
    </row>
    <row r="16" spans="1:25" x14ac:dyDescent="0.3">
      <c r="A16" s="2"/>
      <c r="B16" s="2">
        <v>9</v>
      </c>
      <c r="C16" s="2">
        <v>0.5</v>
      </c>
      <c r="D16" s="45">
        <f t="shared" si="0"/>
        <v>10</v>
      </c>
      <c r="E16" s="2">
        <v>0</v>
      </c>
      <c r="F16" s="45">
        <f t="shared" si="0"/>
        <v>0</v>
      </c>
      <c r="G16" s="2"/>
      <c r="H16" s="2">
        <v>24</v>
      </c>
      <c r="I16" s="2">
        <v>0</v>
      </c>
      <c r="J16" s="45">
        <f t="shared" si="1"/>
        <v>0</v>
      </c>
      <c r="K16" s="2">
        <v>0</v>
      </c>
      <c r="L16" s="45">
        <f t="shared" si="2"/>
        <v>0</v>
      </c>
      <c r="M16" s="2"/>
      <c r="N16" s="2">
        <v>39</v>
      </c>
      <c r="O16" s="2">
        <v>0</v>
      </c>
      <c r="P16" s="45">
        <f t="shared" si="3"/>
        <v>0</v>
      </c>
      <c r="Q16" s="2">
        <v>0</v>
      </c>
      <c r="R16" s="45">
        <f t="shared" si="4"/>
        <v>0</v>
      </c>
      <c r="S16" s="2"/>
      <c r="T16" s="2">
        <v>54</v>
      </c>
      <c r="U16" s="2">
        <v>0</v>
      </c>
      <c r="V16" s="45">
        <f t="shared" si="5"/>
        <v>0</v>
      </c>
      <c r="W16" s="2">
        <v>0</v>
      </c>
      <c r="X16" s="45">
        <f t="shared" si="6"/>
        <v>0</v>
      </c>
    </row>
    <row r="17" spans="1:24" x14ac:dyDescent="0.3">
      <c r="A17" s="2"/>
      <c r="B17" s="2">
        <v>10</v>
      </c>
      <c r="C17" s="2">
        <v>0</v>
      </c>
      <c r="D17" s="45">
        <f t="shared" si="0"/>
        <v>0</v>
      </c>
      <c r="E17" s="2">
        <v>0</v>
      </c>
      <c r="F17" s="45">
        <f t="shared" si="0"/>
        <v>0</v>
      </c>
      <c r="G17" s="2"/>
      <c r="H17" s="2">
        <v>25</v>
      </c>
      <c r="I17" s="2">
        <v>0</v>
      </c>
      <c r="J17" s="45">
        <f t="shared" si="1"/>
        <v>0</v>
      </c>
      <c r="K17" s="2">
        <v>0</v>
      </c>
      <c r="L17" s="45">
        <f t="shared" si="2"/>
        <v>0</v>
      </c>
      <c r="M17" s="2"/>
      <c r="N17" s="2">
        <v>40</v>
      </c>
      <c r="O17" s="2">
        <v>0</v>
      </c>
      <c r="P17" s="45">
        <f t="shared" si="3"/>
        <v>0</v>
      </c>
      <c r="Q17" s="2">
        <v>0</v>
      </c>
      <c r="R17" s="45">
        <f t="shared" si="4"/>
        <v>0</v>
      </c>
      <c r="S17" s="2"/>
      <c r="T17" s="2">
        <v>55</v>
      </c>
      <c r="U17" s="2">
        <v>0</v>
      </c>
      <c r="V17" s="45">
        <f t="shared" si="5"/>
        <v>0</v>
      </c>
      <c r="W17" s="2">
        <v>0</v>
      </c>
      <c r="X17" s="45">
        <f t="shared" si="6"/>
        <v>0</v>
      </c>
    </row>
    <row r="18" spans="1:24" x14ac:dyDescent="0.3">
      <c r="A18" s="2"/>
      <c r="B18" s="2">
        <v>11</v>
      </c>
      <c r="C18" s="2">
        <v>0</v>
      </c>
      <c r="D18" s="45">
        <f t="shared" si="0"/>
        <v>0</v>
      </c>
      <c r="E18" s="2">
        <v>0</v>
      </c>
      <c r="F18" s="45">
        <f t="shared" si="0"/>
        <v>0</v>
      </c>
      <c r="G18" s="2"/>
      <c r="H18" s="2">
        <v>26</v>
      </c>
      <c r="I18" s="2">
        <v>0</v>
      </c>
      <c r="J18" s="45">
        <f t="shared" si="1"/>
        <v>0</v>
      </c>
      <c r="K18" s="2">
        <v>0.5</v>
      </c>
      <c r="L18" s="45">
        <f t="shared" si="2"/>
        <v>10</v>
      </c>
      <c r="M18" s="2"/>
      <c r="N18" s="2">
        <v>41</v>
      </c>
      <c r="O18" s="2">
        <v>0</v>
      </c>
      <c r="P18" s="45">
        <f t="shared" si="3"/>
        <v>0</v>
      </c>
      <c r="Q18" s="2">
        <v>0</v>
      </c>
      <c r="R18" s="45">
        <f t="shared" si="4"/>
        <v>0</v>
      </c>
      <c r="S18" s="2"/>
      <c r="T18" s="2">
        <v>56</v>
      </c>
      <c r="U18" s="2">
        <v>0</v>
      </c>
      <c r="V18" s="45">
        <f t="shared" si="5"/>
        <v>0</v>
      </c>
      <c r="W18" s="2">
        <v>0</v>
      </c>
      <c r="X18" s="45">
        <f t="shared" si="6"/>
        <v>0</v>
      </c>
    </row>
    <row r="19" spans="1:24" x14ac:dyDescent="0.3">
      <c r="A19" s="2"/>
      <c r="B19" s="2">
        <v>12</v>
      </c>
      <c r="C19" s="2">
        <v>0</v>
      </c>
      <c r="D19" s="45">
        <f t="shared" si="0"/>
        <v>0</v>
      </c>
      <c r="E19" s="2">
        <v>0</v>
      </c>
      <c r="F19" s="45">
        <f t="shared" si="0"/>
        <v>0</v>
      </c>
      <c r="G19" s="2"/>
      <c r="H19" s="2">
        <v>27</v>
      </c>
      <c r="I19" s="2">
        <v>0</v>
      </c>
      <c r="J19" s="45">
        <f t="shared" si="1"/>
        <v>0</v>
      </c>
      <c r="K19" s="2">
        <v>0</v>
      </c>
      <c r="L19" s="45">
        <f t="shared" si="2"/>
        <v>0</v>
      </c>
      <c r="M19" s="2"/>
      <c r="N19" s="2">
        <v>42</v>
      </c>
      <c r="O19" s="2">
        <v>0</v>
      </c>
      <c r="P19" s="45">
        <f t="shared" si="3"/>
        <v>0</v>
      </c>
      <c r="Q19" s="2">
        <v>0</v>
      </c>
      <c r="R19" s="45">
        <f t="shared" si="4"/>
        <v>0</v>
      </c>
      <c r="S19" s="2"/>
      <c r="T19" s="2">
        <v>57</v>
      </c>
      <c r="U19" s="2">
        <v>0</v>
      </c>
      <c r="V19" s="45">
        <f t="shared" si="5"/>
        <v>0</v>
      </c>
      <c r="W19" s="2">
        <v>0</v>
      </c>
      <c r="X19" s="45">
        <f t="shared" si="6"/>
        <v>0</v>
      </c>
    </row>
    <row r="20" spans="1:24" x14ac:dyDescent="0.3">
      <c r="A20" s="2"/>
      <c r="B20" s="2">
        <v>13</v>
      </c>
      <c r="C20" s="2">
        <v>0</v>
      </c>
      <c r="D20" s="45">
        <f t="shared" si="0"/>
        <v>0</v>
      </c>
      <c r="E20" s="2">
        <v>0</v>
      </c>
      <c r="F20" s="45">
        <f t="shared" si="0"/>
        <v>0</v>
      </c>
      <c r="G20" s="2"/>
      <c r="H20" s="2">
        <v>28</v>
      </c>
      <c r="I20" s="2">
        <v>0</v>
      </c>
      <c r="J20" s="45">
        <f t="shared" si="1"/>
        <v>0</v>
      </c>
      <c r="K20" s="2">
        <v>0</v>
      </c>
      <c r="L20" s="45">
        <f t="shared" si="2"/>
        <v>0</v>
      </c>
      <c r="M20" s="2"/>
      <c r="N20" s="2">
        <v>43</v>
      </c>
      <c r="O20" s="2">
        <v>0</v>
      </c>
      <c r="P20" s="45">
        <f t="shared" si="3"/>
        <v>0</v>
      </c>
      <c r="Q20" s="2">
        <v>0.5</v>
      </c>
      <c r="R20" s="45">
        <f t="shared" si="4"/>
        <v>10</v>
      </c>
      <c r="S20" s="2"/>
      <c r="T20" s="2">
        <v>58</v>
      </c>
      <c r="U20" s="2">
        <v>0</v>
      </c>
      <c r="V20" s="45">
        <f t="shared" si="5"/>
        <v>0</v>
      </c>
      <c r="W20" s="2">
        <v>0</v>
      </c>
      <c r="X20" s="45">
        <f t="shared" si="6"/>
        <v>0</v>
      </c>
    </row>
    <row r="21" spans="1:24" x14ac:dyDescent="0.3">
      <c r="A21" s="2"/>
      <c r="B21" s="2">
        <v>14</v>
      </c>
      <c r="C21" s="2">
        <v>0</v>
      </c>
      <c r="D21" s="45">
        <f t="shared" si="0"/>
        <v>0</v>
      </c>
      <c r="E21" s="2">
        <v>0.5</v>
      </c>
      <c r="F21" s="45">
        <f t="shared" si="0"/>
        <v>10</v>
      </c>
      <c r="G21" s="2"/>
      <c r="H21" s="2">
        <v>29</v>
      </c>
      <c r="I21" s="2">
        <v>0</v>
      </c>
      <c r="J21" s="45">
        <f t="shared" si="1"/>
        <v>0</v>
      </c>
      <c r="K21" s="2">
        <v>0.5</v>
      </c>
      <c r="L21" s="45">
        <f t="shared" si="2"/>
        <v>10</v>
      </c>
      <c r="M21" s="2"/>
      <c r="N21" s="2">
        <v>44</v>
      </c>
      <c r="O21" s="2">
        <v>0.5</v>
      </c>
      <c r="P21" s="45">
        <f t="shared" si="3"/>
        <v>10</v>
      </c>
      <c r="Q21" s="2">
        <v>0</v>
      </c>
      <c r="R21" s="45">
        <f t="shared" si="4"/>
        <v>0</v>
      </c>
      <c r="S21" s="2"/>
      <c r="T21" s="2">
        <v>59</v>
      </c>
      <c r="U21" s="2">
        <v>0</v>
      </c>
      <c r="V21" s="45">
        <f t="shared" si="5"/>
        <v>0</v>
      </c>
      <c r="W21" s="2">
        <v>0</v>
      </c>
      <c r="X21" s="45">
        <f t="shared" si="6"/>
        <v>0</v>
      </c>
    </row>
    <row r="22" spans="1:24" x14ac:dyDescent="0.3">
      <c r="A22" s="2"/>
      <c r="B22" s="2">
        <v>15</v>
      </c>
      <c r="C22" s="2">
        <v>0.5</v>
      </c>
      <c r="D22" s="45">
        <f t="shared" si="0"/>
        <v>10</v>
      </c>
      <c r="E22" s="2">
        <v>0</v>
      </c>
      <c r="F22" s="45">
        <f t="shared" si="0"/>
        <v>0</v>
      </c>
      <c r="G22" s="2"/>
      <c r="H22" s="2">
        <v>30</v>
      </c>
      <c r="I22" s="2">
        <v>0</v>
      </c>
      <c r="J22" s="45">
        <f t="shared" si="1"/>
        <v>0</v>
      </c>
      <c r="K22" s="2">
        <v>0</v>
      </c>
      <c r="L22" s="45">
        <f t="shared" si="2"/>
        <v>0</v>
      </c>
      <c r="M22" s="2"/>
      <c r="N22" s="2">
        <v>45</v>
      </c>
      <c r="O22" s="2">
        <v>0</v>
      </c>
      <c r="P22" s="45">
        <f t="shared" si="3"/>
        <v>0</v>
      </c>
      <c r="Q22" s="2">
        <v>0</v>
      </c>
      <c r="R22" s="45">
        <f t="shared" si="4"/>
        <v>0</v>
      </c>
      <c r="S22" s="2">
        <v>17</v>
      </c>
      <c r="T22" s="2">
        <v>0</v>
      </c>
      <c r="U22" s="2">
        <v>0</v>
      </c>
      <c r="V22" s="45">
        <f t="shared" si="5"/>
        <v>0</v>
      </c>
      <c r="W22" s="2">
        <v>0</v>
      </c>
      <c r="X22" s="45">
        <f t="shared" si="6"/>
        <v>0</v>
      </c>
    </row>
    <row r="23" spans="1:24" x14ac:dyDescent="0.3">
      <c r="A23" s="2"/>
      <c r="B23" s="2">
        <v>16</v>
      </c>
      <c r="C23" s="2">
        <v>0</v>
      </c>
      <c r="D23" s="45">
        <f t="shared" si="0"/>
        <v>0</v>
      </c>
      <c r="E23" s="2">
        <v>0</v>
      </c>
      <c r="F23" s="45">
        <f t="shared" si="0"/>
        <v>0</v>
      </c>
      <c r="G23" s="2"/>
      <c r="H23" s="2">
        <v>31</v>
      </c>
      <c r="I23" s="2">
        <v>0</v>
      </c>
      <c r="J23" s="45">
        <f t="shared" si="1"/>
        <v>0</v>
      </c>
      <c r="K23" s="2">
        <v>0</v>
      </c>
      <c r="L23" s="45">
        <f t="shared" si="2"/>
        <v>0</v>
      </c>
      <c r="M23" s="2"/>
      <c r="N23" s="2">
        <v>46</v>
      </c>
      <c r="O23" s="2">
        <v>0</v>
      </c>
      <c r="P23" s="45">
        <f t="shared" si="3"/>
        <v>0</v>
      </c>
      <c r="Q23" s="2">
        <v>0</v>
      </c>
      <c r="R23" s="45">
        <f t="shared" si="4"/>
        <v>0</v>
      </c>
      <c r="S23" s="2"/>
      <c r="T23" s="2">
        <v>1</v>
      </c>
      <c r="U23" s="2">
        <v>0.5</v>
      </c>
      <c r="V23" s="45">
        <f t="shared" si="5"/>
        <v>10</v>
      </c>
      <c r="W23" s="2">
        <v>0.5</v>
      </c>
      <c r="X23" s="45">
        <f t="shared" si="6"/>
        <v>10</v>
      </c>
    </row>
    <row r="24" spans="1:24" x14ac:dyDescent="0.3">
      <c r="A24" s="2"/>
      <c r="B24" s="2">
        <v>17</v>
      </c>
      <c r="C24" s="2">
        <v>0</v>
      </c>
      <c r="D24" s="45">
        <f t="shared" si="0"/>
        <v>0</v>
      </c>
      <c r="E24" s="2">
        <v>0</v>
      </c>
      <c r="F24" s="45">
        <f t="shared" si="0"/>
        <v>0</v>
      </c>
      <c r="G24" s="2"/>
      <c r="H24" s="2">
        <v>32</v>
      </c>
      <c r="I24" s="2">
        <v>0</v>
      </c>
      <c r="J24" s="45">
        <f t="shared" si="1"/>
        <v>0</v>
      </c>
      <c r="K24" s="2">
        <v>0</v>
      </c>
      <c r="L24" s="45">
        <f t="shared" si="2"/>
        <v>0</v>
      </c>
      <c r="M24" s="2"/>
      <c r="N24" s="2">
        <v>47</v>
      </c>
      <c r="O24" s="2">
        <v>0</v>
      </c>
      <c r="P24" s="45">
        <f t="shared" si="3"/>
        <v>0</v>
      </c>
      <c r="Q24" s="2">
        <v>0</v>
      </c>
      <c r="R24" s="45">
        <f t="shared" si="4"/>
        <v>0</v>
      </c>
      <c r="S24" s="2"/>
      <c r="T24" s="2">
        <v>2</v>
      </c>
      <c r="U24" s="2">
        <v>0.5</v>
      </c>
      <c r="V24" s="45">
        <f t="shared" si="5"/>
        <v>10</v>
      </c>
      <c r="W24" s="2">
        <v>0</v>
      </c>
      <c r="X24" s="45">
        <f t="shared" si="6"/>
        <v>0</v>
      </c>
    </row>
    <row r="25" spans="1:24" x14ac:dyDescent="0.3">
      <c r="A25" s="2"/>
      <c r="B25" s="2">
        <v>18</v>
      </c>
      <c r="C25" s="2">
        <v>0</v>
      </c>
      <c r="D25" s="45">
        <f t="shared" si="0"/>
        <v>0</v>
      </c>
      <c r="E25" s="2">
        <v>0</v>
      </c>
      <c r="F25" s="45">
        <f t="shared" si="0"/>
        <v>0</v>
      </c>
      <c r="G25" s="2"/>
      <c r="H25" s="2">
        <v>33</v>
      </c>
      <c r="I25" s="2">
        <v>0</v>
      </c>
      <c r="J25" s="45">
        <f t="shared" si="1"/>
        <v>0</v>
      </c>
      <c r="K25" s="2">
        <v>0</v>
      </c>
      <c r="L25" s="45">
        <f t="shared" si="2"/>
        <v>0</v>
      </c>
      <c r="M25" s="2"/>
      <c r="N25" s="2">
        <v>48</v>
      </c>
      <c r="O25" s="2">
        <v>0</v>
      </c>
      <c r="P25" s="45">
        <f t="shared" si="3"/>
        <v>0</v>
      </c>
      <c r="Q25" s="2">
        <v>0.5</v>
      </c>
      <c r="R25" s="45">
        <f t="shared" si="4"/>
        <v>10</v>
      </c>
      <c r="S25" s="2"/>
      <c r="T25" s="2">
        <v>3</v>
      </c>
      <c r="U25" s="2">
        <v>0</v>
      </c>
      <c r="V25" s="45">
        <f t="shared" si="5"/>
        <v>0</v>
      </c>
      <c r="W25" s="2">
        <v>0</v>
      </c>
      <c r="X25" s="45">
        <f t="shared" si="6"/>
        <v>0</v>
      </c>
    </row>
    <row r="26" spans="1:24" x14ac:dyDescent="0.3">
      <c r="A26" s="2"/>
      <c r="B26" s="2">
        <v>19</v>
      </c>
      <c r="C26" s="2">
        <v>0</v>
      </c>
      <c r="D26" s="45">
        <f t="shared" si="0"/>
        <v>0</v>
      </c>
      <c r="E26" s="2">
        <v>0</v>
      </c>
      <c r="F26" s="2">
        <f t="shared" si="0"/>
        <v>0</v>
      </c>
      <c r="G26" s="2"/>
      <c r="H26" s="2">
        <v>34</v>
      </c>
      <c r="I26" s="2">
        <v>0.5</v>
      </c>
      <c r="J26" s="45">
        <f t="shared" si="1"/>
        <v>10</v>
      </c>
      <c r="K26" s="2">
        <v>0</v>
      </c>
      <c r="L26" s="2">
        <f t="shared" si="2"/>
        <v>0</v>
      </c>
      <c r="M26" s="2"/>
      <c r="N26" s="2">
        <v>49</v>
      </c>
      <c r="O26" s="2">
        <v>0</v>
      </c>
      <c r="P26" s="45">
        <f t="shared" si="3"/>
        <v>0</v>
      </c>
      <c r="Q26" s="2">
        <v>0</v>
      </c>
      <c r="R26" s="2">
        <f t="shared" si="4"/>
        <v>0</v>
      </c>
      <c r="S26" s="2"/>
      <c r="T26" s="2">
        <v>4</v>
      </c>
      <c r="U26" s="2">
        <v>0</v>
      </c>
      <c r="V26" s="45">
        <f t="shared" si="5"/>
        <v>0</v>
      </c>
      <c r="W26" s="2">
        <v>0</v>
      </c>
      <c r="X26" s="2">
        <f t="shared" si="6"/>
        <v>0</v>
      </c>
    </row>
    <row r="27" spans="1:24" x14ac:dyDescent="0.3">
      <c r="A27" s="50"/>
      <c r="B27" s="51"/>
      <c r="C27" s="51"/>
      <c r="D27" s="52"/>
      <c r="E27" s="51"/>
      <c r="F27" s="51"/>
      <c r="G27" s="51"/>
      <c r="H27" s="51"/>
      <c r="I27" s="51"/>
      <c r="J27" s="52"/>
      <c r="K27" s="51"/>
      <c r="L27" s="51"/>
      <c r="M27" s="51"/>
      <c r="N27" s="51"/>
      <c r="O27" s="51"/>
      <c r="P27" s="52"/>
      <c r="Q27" s="51"/>
      <c r="R27" s="51"/>
      <c r="S27" s="51"/>
      <c r="T27" s="51"/>
      <c r="U27" s="51"/>
      <c r="V27" s="52"/>
      <c r="W27" s="51"/>
      <c r="X27" s="51"/>
    </row>
    <row r="28" spans="1:24" s="46" customFormat="1" x14ac:dyDescent="0.3"/>
    <row r="29" spans="1:24" s="46" customFormat="1" x14ac:dyDescent="0.3"/>
  </sheetData>
  <mergeCells count="26">
    <mergeCell ref="D7:E7"/>
    <mergeCell ref="A1:X1"/>
    <mergeCell ref="D3:E3"/>
    <mergeCell ref="D4:E4"/>
    <mergeCell ref="D5:E5"/>
    <mergeCell ref="D6:E6"/>
    <mergeCell ref="I9:L9"/>
    <mergeCell ref="C10:D10"/>
    <mergeCell ref="E10:F10"/>
    <mergeCell ref="I10:J10"/>
    <mergeCell ref="K10:L10"/>
    <mergeCell ref="A9:A11"/>
    <mergeCell ref="B9:B11"/>
    <mergeCell ref="C9:F9"/>
    <mergeCell ref="G9:G11"/>
    <mergeCell ref="H9:H11"/>
    <mergeCell ref="U9:X9"/>
    <mergeCell ref="O10:P10"/>
    <mergeCell ref="Q10:R10"/>
    <mergeCell ref="U10:V10"/>
    <mergeCell ref="W10:X10"/>
    <mergeCell ref="M9:M11"/>
    <mergeCell ref="N9:N11"/>
    <mergeCell ref="O9:R9"/>
    <mergeCell ref="S9:S11"/>
    <mergeCell ref="T9:T11"/>
  </mergeCells>
  <phoneticPr fontId="1" type="noConversion"/>
  <printOptions horizontalCentered="1" verticalCentered="1"/>
  <pageMargins left="0" right="0" top="0.39370078740157483" bottom="0.23622047244094491" header="0" footer="0"/>
  <pageSetup paperSize="9" scale="59" fitToHeight="33" orientation="landscape" r:id="rId1"/>
  <colBreaks count="1" manualBreakCount="1">
    <brk id="2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4</vt:i4>
      </vt:variant>
    </vt:vector>
  </HeadingPairs>
  <TitlesOfParts>
    <vt:vector size="12" baseType="lpstr">
      <vt:lpstr>1. 방지시설 총탄화수소 측정결과</vt:lpstr>
      <vt:lpstr>1.1 측정장비 교정일지</vt:lpstr>
      <vt:lpstr>2. 비산누출시설 누출점검 결과</vt:lpstr>
      <vt:lpstr>2.1 측정장비 교정일지</vt:lpstr>
      <vt:lpstr>3. 비산먼지(원료야적장)</vt:lpstr>
      <vt:lpstr>4. 비산먼지(소결로)</vt:lpstr>
      <vt:lpstr>5. 불투명도(코크스로)</vt:lpstr>
      <vt:lpstr>6. 불투명도(용광로, 전로, 전기로)</vt:lpstr>
      <vt:lpstr>'1.1 측정장비 교정일지'!Print_Area</vt:lpstr>
      <vt:lpstr>'2.1 측정장비 교정일지'!Print_Area</vt:lpstr>
      <vt:lpstr>'3. 비산먼지(원료야적장)'!Print_Area</vt:lpstr>
      <vt:lpstr>'4. 비산먼지(소결로)'!Print_Area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홍철의</dc:creator>
  <cp:lastModifiedBy>NB-HP-13</cp:lastModifiedBy>
  <cp:lastPrinted>2019-12-16T01:15:18Z</cp:lastPrinted>
  <dcterms:created xsi:type="dcterms:W3CDTF">2016-10-31T04:39:03Z</dcterms:created>
  <dcterms:modified xsi:type="dcterms:W3CDTF">2019-12-16T02:26:00Z</dcterms:modified>
</cp:coreProperties>
</file>